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Решения Совета 2021\РСД\"/>
    </mc:Choice>
  </mc:AlternateContent>
  <bookViews>
    <workbookView xWindow="0" yWindow="0" windowWidth="28800" windowHeight="12435"/>
  </bookViews>
  <sheets>
    <sheet name="23.04.2021 совет" sheetId="1" r:id="rId1"/>
  </sheets>
  <externalReferences>
    <externalReference r:id="rId2"/>
  </externalReferences>
  <definedNames>
    <definedName name="OLE_LINK11" localSheetId="0">'23.04.2021 совет'!#REF!</definedName>
    <definedName name="OLE_LINK13" localSheetId="0">'23.04.2021 совет'!#REF!</definedName>
    <definedName name="OLE_LINK14" localSheetId="0">'23.04.2021 совет'!#REF!</definedName>
    <definedName name="OLE_LINK2" localSheetId="0">'23.04.2021 совет'!$A$11</definedName>
    <definedName name="OLE_LINK3" localSheetId="0">'23.04.2021 совет'!$A$1</definedName>
    <definedName name="OLE_LINK6" localSheetId="0">'23.04.2021 совет'!$A$12</definedName>
    <definedName name="_xlnm.Print_Area" localSheetId="0">'23.04.2021 совет'!$A$1:$I$330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1" i="1" l="1"/>
  <c r="C270" i="1"/>
  <c r="C269" i="1"/>
  <c r="H80" i="1" l="1"/>
  <c r="H79" i="1"/>
  <c r="H69" i="1"/>
  <c r="C147" i="1" l="1"/>
  <c r="H136" i="1"/>
  <c r="F136" i="1"/>
  <c r="I135" i="1"/>
  <c r="I136" i="1" s="1"/>
  <c r="G135" i="1"/>
  <c r="G136" i="1" s="1"/>
  <c r="I134" i="1"/>
  <c r="G134" i="1"/>
  <c r="I133" i="1"/>
  <c r="G133" i="1"/>
  <c r="I132" i="1"/>
  <c r="G132" i="1"/>
  <c r="I131" i="1"/>
  <c r="G131" i="1"/>
  <c r="I130" i="1"/>
  <c r="G130" i="1"/>
  <c r="I129" i="1"/>
  <c r="G129" i="1"/>
  <c r="I128" i="1"/>
  <c r="G128" i="1"/>
  <c r="I127" i="1"/>
  <c r="G127" i="1"/>
  <c r="I126" i="1"/>
  <c r="G126" i="1"/>
  <c r="I125" i="1"/>
  <c r="G125" i="1"/>
  <c r="H120" i="1"/>
  <c r="F120" i="1"/>
  <c r="I119" i="1"/>
  <c r="I120" i="1" s="1"/>
  <c r="G119" i="1"/>
  <c r="G120" i="1" s="1"/>
  <c r="I118" i="1"/>
  <c r="G118" i="1"/>
  <c r="I117" i="1"/>
  <c r="G117" i="1"/>
  <c r="I116" i="1"/>
  <c r="G116" i="1"/>
  <c r="I115" i="1"/>
  <c r="G115" i="1"/>
  <c r="I114" i="1"/>
  <c r="G114" i="1"/>
  <c r="I113" i="1"/>
  <c r="G113" i="1"/>
  <c r="I112" i="1"/>
  <c r="G112" i="1"/>
  <c r="I111" i="1"/>
  <c r="G111" i="1"/>
  <c r="I110" i="1"/>
  <c r="G110" i="1"/>
  <c r="I109" i="1"/>
  <c r="G109" i="1"/>
  <c r="F104" i="1"/>
  <c r="G103" i="1"/>
  <c r="H103" i="1" s="1"/>
  <c r="I102" i="1"/>
  <c r="G102" i="1"/>
  <c r="G101" i="1"/>
  <c r="H101" i="1" s="1"/>
  <c r="I101" i="1" s="1"/>
  <c r="I100" i="1"/>
  <c r="G100" i="1"/>
  <c r="I99" i="1"/>
  <c r="G99" i="1"/>
  <c r="G98" i="1"/>
  <c r="H98" i="1" s="1"/>
  <c r="I98" i="1" s="1"/>
  <c r="I97" i="1"/>
  <c r="G97" i="1"/>
  <c r="I96" i="1"/>
  <c r="G96" i="1"/>
  <c r="I95" i="1"/>
  <c r="G95" i="1"/>
  <c r="G94" i="1"/>
  <c r="H94" i="1" s="1"/>
  <c r="I94" i="1" s="1"/>
  <c r="I93" i="1"/>
  <c r="H93" i="1"/>
  <c r="G93" i="1"/>
  <c r="G85" i="1"/>
  <c r="F85" i="1"/>
  <c r="H84" i="1"/>
  <c r="H83" i="1"/>
  <c r="H85" i="1" s="1"/>
  <c r="H82" i="1"/>
  <c r="H81" i="1"/>
  <c r="G75" i="1"/>
  <c r="F75" i="1"/>
  <c r="H74" i="1"/>
  <c r="H73" i="1"/>
  <c r="H72" i="1"/>
  <c r="H71" i="1"/>
  <c r="H70" i="1"/>
  <c r="G65" i="1"/>
  <c r="F65" i="1"/>
  <c r="H64" i="1"/>
  <c r="H63" i="1"/>
  <c r="H62" i="1"/>
  <c r="G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75" i="1" l="1"/>
  <c r="H65" i="1"/>
  <c r="I103" i="1"/>
  <c r="I104" i="1" s="1"/>
  <c r="H104" i="1"/>
  <c r="G104" i="1"/>
</calcChain>
</file>

<file path=xl/sharedStrings.xml><?xml version="1.0" encoding="utf-8"?>
<sst xmlns="http://schemas.openxmlformats.org/spreadsheetml/2006/main" count="591" uniqueCount="204">
  <si>
    <t>Администрации ЗАТО Видяево                                                                                  С. Г. Павлова</t>
  </si>
  <si>
    <t>Начальник Финансового отдела</t>
  </si>
  <si>
    <t>Увеличение в связи с мероприятиями по адаптация объектов спорта ЗАТО Видяево к нуждам инвалидов и МГН, повышение их доступности для данных категорий граждан, в т.ч. по учреждениям:</t>
  </si>
  <si>
    <t>По разделу 11 02 вид расхода изменен с 622 на 612.</t>
  </si>
  <si>
    <t>Примечание:</t>
  </si>
  <si>
    <t>коп.</t>
  </si>
  <si>
    <t>65</t>
  </si>
  <si>
    <t>руб.</t>
  </si>
  <si>
    <t>Итого составили:</t>
  </si>
  <si>
    <t xml:space="preserve"> -</t>
  </si>
  <si>
    <t xml:space="preserve">уменьшение </t>
  </si>
  <si>
    <t xml:space="preserve">увеличение </t>
  </si>
  <si>
    <t>Сумма (руб.коп.)</t>
  </si>
  <si>
    <t>Наименование показателя</t>
  </si>
  <si>
    <t>2021 год</t>
  </si>
  <si>
    <t xml:space="preserve">     Расходы по разделу «Физическая культура и спорт»</t>
  </si>
  <si>
    <t>Раздел 11 «Физическая культура и спорт»</t>
  </si>
  <si>
    <t>Увеличение на софинансирование за счет средств бюджета ЗАТО Видяево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архивов(текущий ремонт и переоснащение ЦКД ЗАТО Видяево)</t>
  </si>
  <si>
    <t>Выделение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 (текущий ремонт и переоснащение ЦКД ЗАТО Видяево)</t>
  </si>
  <si>
    <t>16</t>
  </si>
  <si>
    <t>63</t>
  </si>
  <si>
    <t>Раздел 08 «Культура и кинематография»</t>
  </si>
  <si>
    <t xml:space="preserve">Увеличение  Субвенция бюджетам городских округов на обеспечение бесплатным питанием отдельных категорий обучающихся  (увеличение кол-ва детей) </t>
  </si>
  <si>
    <t>Увеличение  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</si>
  <si>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 xml:space="preserve">Увеличение на софинансирование за счет средств бюджета ЗАТО Видяево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(за счет средств областного бюджета) (увеличение кол-ва детей) </t>
  </si>
  <si>
    <t>Увеличение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(за счет средств областного бюджета)(увеличение кол-ва детей)</t>
  </si>
  <si>
    <t xml:space="preserve">Увеличение на софинансирование за счет средств бюджета ЗАТО Видяево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(увеличение кол-ва детей) </t>
  </si>
  <si>
    <t>Увеличение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организациях(увеличение кол-ва детей)</t>
  </si>
  <si>
    <t>По разделу 07 02 вид расхода изменен с 611 на 612.</t>
  </si>
  <si>
    <t>42</t>
  </si>
  <si>
    <t>30</t>
  </si>
  <si>
    <t>2023 год</t>
  </si>
  <si>
    <t>47</t>
  </si>
  <si>
    <t>77</t>
  </si>
  <si>
    <t>2022 год</t>
  </si>
  <si>
    <t>По разделу 07 09 вид расхода изменен с 244 на 247 ( Приказ Минфина РФ от 06.06.2019 № 85н).</t>
  </si>
  <si>
    <t>Увеличение по подразделу 07 09, вид расхода 244,  дополнительная классификация 999999 до предоставления подтверждающих документов, согласно постановления Администрации ЗАТО Видяево от 21.12.2020 № 903 "Об утверждении Порядка определения объема и условия предоставления из бюджета ЗАТО Видяево муниципальным бюджетным и автономным учреждениям субсидий на иные цели" учреждениями.</t>
  </si>
  <si>
    <t>Уменьшение по подразделу 07 09, вид расхода 612:  дополнительная классификация 241222 на сумму 8 378 150,00 руб., дополнительная классификация 241322 на сумму 5 639 310,00 руб., дополнительная классификация 241322 на сумму 64100 руб.  (уточнение дополнительной классификации).</t>
  </si>
  <si>
    <t>Увеличение на софинансирование за счет средств бюджета ЗАТО Видяево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 (приобретение музыкальных инструментов и звуковой аппаратуры ДМШ ЗАТО Видяево)</t>
  </si>
  <si>
    <t>Выделение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 (приобретение музыкальных инструментов и звуковой аппаратуры ДМШ ЗАТО Видяево)</t>
  </si>
  <si>
    <t>Увеличение на софинансирование за счет средств бюджета ЗАТО Видяево  Субсидии на обеспечение комплексной безопасности муниципальных образовательных организаций (ремонт системы вентиляции в 1-ом корпусе СОШ ЗАТО Видяево)</t>
  </si>
  <si>
    <t>Выделение Субсидии на обеспечение комплексной безопасности муниципальных образовательных организаций (ремонт системы вентиляции в 1-ом корпусе СОШ ЗАТО Видяево)</t>
  </si>
  <si>
    <t>40</t>
  </si>
  <si>
    <t>52</t>
  </si>
  <si>
    <t>Раздел 07 «Образование»</t>
  </si>
  <si>
    <t>Увеличение за счет  возврата  подтвержденного остатка субсидии бюджетам муниципальных образований на реализацию мероприятий, направленных на ликвидацию накопленного экологического ущерба 2019 года .</t>
  </si>
  <si>
    <t>60</t>
  </si>
  <si>
    <t xml:space="preserve">    Расходы по разделу «Охрана окружающей среды» </t>
  </si>
  <si>
    <t>Раздел 06 «Охрана окружающей среды»</t>
  </si>
  <si>
    <t xml:space="preserve"> Увеличение в связи с выделением субсидии из областного бюджета на на Реализацию проектов развития социальной и инженерной инфраструктур (реновация).</t>
  </si>
  <si>
    <t>Увеличение на софинансирование за счет средств бюджета ЗАТО Видяево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</si>
  <si>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Увеличение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 (уведомление  Министрества градостроительства и благоустройства МО № 84 от 26.01.2021).</t>
  </si>
  <si>
    <t xml:space="preserve">Увеличение на софинансирование за счет средств бюджета ЗАТО Видяево Субсидия на софинсирование расходных обязательств муниципальных образований на оплату взносов на капитальный ремонт за муниципальный жилой фонд (увеличилась стоимость 1 кв. м - 9,00 руб.) </t>
  </si>
  <si>
    <t xml:space="preserve">Увеличение  Субсидии на софинсирование расходных обязательств муниципальных образований на оплату взносов на капитальный ремонт за муниципальный жилой фонд (увеличилась стоимость 1 кв. м - 9,00 руб.) </t>
  </si>
  <si>
    <t xml:space="preserve">Увеличение в связи с необходимостью модернизации покрытия уличных спортивных площадок.  </t>
  </si>
  <si>
    <t>41</t>
  </si>
  <si>
    <t xml:space="preserve">      Расходы по разделу «Жилищно – коммунальное хозяйство» </t>
  </si>
  <si>
    <t>Раздел 05 «Жилищно – коммунальное хозяйство»</t>
  </si>
  <si>
    <t>Перемещение по подразделу 0405 с 224 вида расходов на 121 в связи с уточнением размера выплаты сотруднику за счет средств Субвенции на осуществление деятельности по отлову и содержанию безнадзорных животных</t>
  </si>
  <si>
    <t>Увеличение на софинансирование за счет средств местного бюджета</t>
  </si>
  <si>
    <t>Увеличение в связи с уточнением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на основании Закона МО "Об областном бюджете  на 2021 год и на плановый период 2022 и 2023 годов"</t>
  </si>
  <si>
    <t>Софинансирование за счет средств бюджета ЗАТО Видяево Субсидии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</si>
  <si>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Расходы по разделу «Национальная экономика» </t>
  </si>
  <si>
    <t>Раздел 04 «Национальная экономика»</t>
  </si>
  <si>
    <t>По разделу 03 04 дополнительная классификация изменена с           21-59000-00000-00300 на 21-59000-00000-00301</t>
  </si>
  <si>
    <t xml:space="preserve"> Увеличение Субвенции бюджетам городских округов на государственную регистрацию актов гражданского состояния</t>
  </si>
  <si>
    <t>00</t>
  </si>
  <si>
    <t>По разделу 03 09 вид расхода изменен с 244 на 247 ( Приказ Минфина РФ от 06.06.2019 № 85н).</t>
  </si>
  <si>
    <t xml:space="preserve"> 05</t>
  </si>
  <si>
    <t xml:space="preserve">Расходы по разделу «Национальная безопасность и правоохранительная деятельность» </t>
  </si>
  <si>
    <t>Раздел 03 «Национальная безопасность и правоохранительная деятельность»</t>
  </si>
  <si>
    <t>Уменьшение в связи с перераспределением средств на более значимые расходы.</t>
  </si>
  <si>
    <t>12</t>
  </si>
  <si>
    <t>01</t>
  </si>
  <si>
    <t>Перемещение по подразделу 0113 с 224 вида расходов на 853 для уплаты по уведомлению УФК о поступлении исполнительного документа</t>
  </si>
  <si>
    <t>Перемещение по подразделу 0113 со 113 вида расходов на 244 для приобретения сувенирной продукции и канцелярских товаров. Экономия в связи с отменой выездных мероприятий. ( Подпрограмма 2 "Молодежная политика ЗАТО Видяево")</t>
  </si>
  <si>
    <t>Перемещение по подразделу 0103 с 224 вида расходов на 853 для уплаты пени за услуги связи</t>
  </si>
  <si>
    <t>Уменьшение Субвенции бюджетам городских округов на проведение Всероссийской переписи населения 2020 года.</t>
  </si>
  <si>
    <t>Уменьшение в связи с перераспределением средств на более значимые расходы (на софинансирование за счет средств бюджета ЗАТО Видяево увеличения  субсидий областного бюджета) .</t>
  </si>
  <si>
    <t xml:space="preserve">      Расходы на общегосударственные вопросы</t>
  </si>
  <si>
    <r>
      <t xml:space="preserve">Раздел </t>
    </r>
    <r>
      <rPr>
        <b/>
        <sz val="14"/>
        <color indexed="8"/>
        <rFont val="Times New Roman"/>
        <family val="1"/>
        <charset val="204"/>
      </rPr>
      <t>01 «Общегосударственные вопросы»</t>
    </r>
  </si>
  <si>
    <t>ИТОГО:</t>
  </si>
  <si>
    <t>1200</t>
  </si>
  <si>
    <t>СРЕДСТВА МАССОВОЙ ИНФОРМАЦИИ</t>
  </si>
  <si>
    <t>1100</t>
  </si>
  <si>
    <t>ФИЗИЧЕСКАЯ КУЛЬТУРА И СПОРТ</t>
  </si>
  <si>
    <t>1000</t>
  </si>
  <si>
    <t>СОЦИАЛЬНАЯ ПОЛИТИКА</t>
  </si>
  <si>
    <t>0800</t>
  </si>
  <si>
    <t>КУЛЬТУРА И КИНЕМАТОГРАФИЯ</t>
  </si>
  <si>
    <t>0700</t>
  </si>
  <si>
    <t>ОБРАЗОВАНИЕ</t>
  </si>
  <si>
    <t>0600</t>
  </si>
  <si>
    <t>ОХРАНА ОКРУЖАЮЩЕЙ СРЕДЫ</t>
  </si>
  <si>
    <t>0500</t>
  </si>
  <si>
    <t>ЖИЛИЩНО-КОММУНАЛЬНОЕ ХОЗЯЙСТВО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</si>
  <si>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</si>
  <si>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</si>
  <si>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</si>
  <si>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</si>
  <si>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</si>
  <si>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</si>
  <si>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</si>
  <si>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ОБЩЕГОСУДАРСТВЕННЫЕ ВОПРОСЫ</t>
  </si>
  <si>
    <t>Проект</t>
  </si>
  <si>
    <t>Изменения</t>
  </si>
  <si>
    <t>Утверждено (Сводной росписью от 24.03.2021)</t>
  </si>
  <si>
    <t>Утверждено (РСД от 23.12.2020 № 292)</t>
  </si>
  <si>
    <t>Раздел</t>
  </si>
  <si>
    <t>Наименование</t>
  </si>
  <si>
    <r>
      <t xml:space="preserve">   С учетом вносимых изменений структура расходов бюджета по разделам классификации расходов бюджета</t>
    </r>
    <r>
      <rPr>
        <b/>
        <sz val="14"/>
        <rFont val="Times New Roman"/>
        <family val="1"/>
        <charset val="204"/>
      </rPr>
      <t xml:space="preserve">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характеризуется следующими изменениями:</t>
    </r>
  </si>
  <si>
    <t xml:space="preserve">      Внесение изменений в расходную часть местного бюджета связано с уточнением по уведомлениям и на основании Закона МО "Об областном бюджете  на 2021 год и на плановый период 2022 и 2023 годов", с уточнением дополнительной классификации в 2021, 2022 и 2023 годах и вида расхода в 2021 году, перераспределением бюджетных ассигнований по итогам рассмотрения Главой ЗАТО Видяево обращений ГРБС в 2021 году.</t>
  </si>
  <si>
    <t>РАСХОДЫ</t>
  </si>
  <si>
    <t>Изменения в Закон МО "Об областном  бюджете на 2021 год и  плановый период 2022 и 2023 годы"</t>
  </si>
  <si>
    <t>000 2 02 39998 04 0000 150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</si>
  <si>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</si>
  <si>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000 2 02 30024 04 0000 150</t>
  </si>
  <si>
    <t>Субвенция бюджетам городских округов на обеспечение бесплатным питанием отдельных категорий обучающихся</t>
  </si>
  <si>
    <t>000 2 02 25304 04 0000 150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</si>
  <si>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</si>
  <si>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(за счет средств областного бюджета)</t>
  </si>
  <si>
    <t>Примечание</t>
  </si>
  <si>
    <t>Утверждено (РСД от 23.12.2020 № 292) по данному КБК</t>
  </si>
  <si>
    <t>КБК</t>
  </si>
  <si>
    <t>(руб.)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</si>
  <si>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</si>
  <si>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</si>
  <si>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</si>
  <si>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</si>
  <si>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000 2 02 29999 04 0000 150</t>
  </si>
  <si>
    <t>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</si>
  <si>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(уведомление Министерства финансов МО № 1443 от 201.03.2021)</t>
  </si>
  <si>
    <t xml:space="preserve">Субсидия на Реализацию мероприятий, направленных на ликвидацию накопленного экологического ущерба </t>
  </si>
  <si>
    <t>(уведомление Министерства финансов МО № 447/1 от 21.01.2021)</t>
  </si>
  <si>
    <t>000 2 02 45594 04 0000 150</t>
  </si>
  <si>
    <t>Межбюджетный трансферт, передаваемый бюджетам городских округов  на реализацию проектов развития социальной и инженерной инфраструктур</t>
  </si>
  <si>
    <t xml:space="preserve">Субсидия на поддержку муниципальных программ формирования современной городской среды в части выполнения мероприятий по благоустройству дворовых территорий 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</si>
  <si>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</si>
  <si>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Субсидия на обеспечение комплексной безопасности муниципальных образовательных организаций</t>
  </si>
  <si>
    <t xml:space="preserve"> 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</si>
  <si>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Увеличение, в связи с уточнением объема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пунктов, т.к. решение о бюджете ЗАТО Видяево на 2021 год и  плановый период 2022 и 2023 г.принято 23.12.2020 г., а Закон МО об областном  бюджете на 2021 год и  плановый период 2022 и 2023 г.  24.12.2020 г.   (уведомление Министерства финансов МО № 10/19 от 26.12.2020) (при внесении изменений в решение о бюджете  ЗАТО Видяево будет произведена корректировка доходной части бюджета.) </t>
  </si>
  <si>
    <t>000 2 02 20216 04 0000 150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</si>
  <si>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</si>
  <si>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Увеличение на основании фактического поступления</t>
  </si>
  <si>
    <t xml:space="preserve">000 1 12 01010 01 0000 120 </t>
  </si>
  <si>
    <t>Плата за выбросы загрязняющих веществ в атмосферный воздух стационарными объектами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</si>
  <si>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</si>
  <si>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</si>
  <si>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Изменения , в соответствии  представленному главным администратором доходов уточненным прогнозом поступлений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</si>
  <si>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</si>
  <si>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</si>
  <si>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</si>
  <si>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</si>
  <si>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</si>
  <si>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</si>
  <si>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</si>
  <si>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01 03 01 00 04 0000 810</t>
  </si>
  <si>
    <t>01 03 01 00 04 0000 710</t>
  </si>
  <si>
    <t>2. В приложении 2 добавлен код группы, подгруппы, статьи и вида источников:</t>
  </si>
  <si>
    <t>2 02 45594 04 0000 150</t>
  </si>
  <si>
    <t>1. В приложении 1 добавлен код дохода:</t>
  </si>
  <si>
    <t>ДОХОДЫ</t>
  </si>
  <si>
    <t>37</t>
  </si>
  <si>
    <r>
      <t xml:space="preserve"> -</t>
    </r>
    <r>
      <rPr>
        <sz val="7"/>
        <rFont val="Times New Roman"/>
        <family val="1"/>
        <charset val="204"/>
      </rPr>
      <t xml:space="preserve">      </t>
    </r>
    <r>
      <rPr>
        <sz val="14"/>
        <rFont val="Times New Roman"/>
        <family val="1"/>
        <charset val="204"/>
      </rPr>
      <t xml:space="preserve">дефицит бюджета ЗАТО Видяево в сумме </t>
    </r>
  </si>
  <si>
    <t>коп.;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</si>
  <si>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расходам в сумме</t>
    </r>
  </si>
  <si>
    <t xml:space="preserve"> 01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</si>
  <si>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доходам в сумме</t>
    </r>
  </si>
  <si>
    <t>в 2023 году</t>
  </si>
  <si>
    <t>35</t>
  </si>
  <si>
    <t xml:space="preserve"> 08</t>
  </si>
  <si>
    <t>в 2022 году</t>
  </si>
  <si>
    <t>в 2021 году</t>
  </si>
  <si>
    <t>Основные характеристики бюджета ЗАТО Видяево с учетом внесенных изменений:</t>
  </si>
  <si>
    <t>на 2021 год и на плановый период 2022 и 2023 годов»»</t>
  </si>
  <si>
    <t xml:space="preserve"> ЗАТО Видяево от 23.12.2020 г. № 292 «О бюджете ЗАТО Видяево </t>
  </si>
  <si>
    <t>(пятого созыва) «О внесении изменений в решение Совета депутатов</t>
  </si>
  <si>
    <t xml:space="preserve">к проекту решения Совета депутатов ЗАТО Видяево </t>
  </si>
  <si>
    <t>ПОЯСНИТЕЛЬНАЯ ЗАПИСКА</t>
  </si>
  <si>
    <t>Перемещение по подразделу 0113 с 851 вида расходов на 853 для оплаты членских взносов за участие в конференция на тему: «Социально-экономическое развитие территорий ЗАТО: проблемы и пути решения» проводимой  межрегиональной общественной организацией «Ассоциация содействия гражданам закрытых административно-территориальных образований Министерства обороны России».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</si>
  <si>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</si>
  <si>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000 1 16 10100 04 0000 140</t>
  </si>
  <si>
    <t>Увеличение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(увеличение стоимости питания 156,00 руб.)</t>
  </si>
  <si>
    <t xml:space="preserve">Увеличение на софинансирование за счет средств бюджета ЗАТО Видяево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(увеличение стоимости питания 156,00 руб.) </t>
  </si>
  <si>
    <t>Увеличение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(за счет средств областного бюджета)(увеличение стоимости питания 156,00 руб.)</t>
  </si>
  <si>
    <t xml:space="preserve">Увеличение на софинансирование за счет средств бюджета ЗАТО Видяево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(за счет средств областного бюджета) (увеличение стоимости питания 156,00 руб.) </t>
  </si>
  <si>
    <t xml:space="preserve">Увеличение  Субвенция бюджетам городских округов на обеспечение бесплатным питанием отдельных категорий обучающихся  (увеличение стоимости питания 156,00 руб.)  </t>
  </si>
  <si>
    <t>Перемещение по подразделу 0113 с 224 вида расходов:                                                    на 831 для уплаты госпошлины (5 168,00 руб.);                                                                    на 247  на оплату по исполнительному листу за тепловую энергию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</si>
  <si>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</si>
  <si>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3.     В общем объеме доходы бюджета ЗАТО Видяево в 2021 году увеличились на 105 438 031 руб. 91 коп., в 2022 году на 1 110 449 руб. 00 коп., в 2023 году на 1 088 173 руб. 00 коп.</t>
  </si>
  <si>
    <t>Единый налог на вмененный доход для отдельных видов деятельности</t>
  </si>
  <si>
    <t xml:space="preserve">000 1 05 02010 02 0000 110 </t>
  </si>
  <si>
    <t>Плата за сбросы загрязняющих веществ в водные объекты</t>
  </si>
  <si>
    <t>000 1 12 01030 01 0000 120</t>
  </si>
  <si>
    <t xml:space="preserve">Плата за размещение отходов производства </t>
  </si>
  <si>
    <t xml:space="preserve">000 1 12 01041 01 0000 120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</si>
  <si>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</si>
  <si>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000 1 14 02043 04 0000 410 </t>
  </si>
  <si>
    <t>84</t>
  </si>
  <si>
    <t>Увеличение Субсидии  на техническое сопровождение программного обеспечения "Система автоматизированного рабочего места муниципального образования"(увеличение стоимости обслуживания подрядчиком АРМ).</t>
  </si>
  <si>
    <t>Увеличение на текущий ремонт учреждений образования: МБДОУ № 1 - 2 190 278,00 руб., МБДОУ № 2 - 2 320 914,00 руб., СОШ ЗАТО Видяево - 4 380 343,00 руб.</t>
  </si>
  <si>
    <t>000 1 14 02043 04 0000 410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</si>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</sst>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Calibri"/>
      <family val="2"/>
    </font>
    <font>
      <sz val="11"/>
      <name val="Calibr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 Cy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Calibri"/>
      <family val="2"/>
    </font>
    <font>
      <sz val="14"/>
      <name val="Symbol"/>
      <family val="1"/>
      <charset val="2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7" fillId="0" borderId="10">
      <alignment horizontal="right" shrinkToFit="1"/>
    </xf>
  </cellStyleXfs>
  <cellXfs count="280">
    <xf numFmtId="0" fontId="0" fillId="0" borderId="0" xfId="0"/>
    <xf numFmtId="0" fontId="0" fillId="0" borderId="0" xfId="0" applyBorder="1"/>
    <xf numFmtId="3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/>
    <xf numFmtId="3" fontId="2" fillId="2" borderId="0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0" xfId="0" applyFill="1" applyBorder="1"/>
    <xf numFmtId="4" fontId="0" fillId="0" borderId="0" xfId="0" applyNumberFormat="1" applyBorder="1"/>
    <xf numFmtId="4" fontId="11" fillId="3" borderId="3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 wrapText="1"/>
    </xf>
    <xf numFmtId="4" fontId="13" fillId="2" borderId="4" xfId="1" applyNumberFormat="1" applyFont="1" applyFill="1" applyBorder="1" applyAlignment="1" applyProtection="1">
      <alignment horizontal="center" vertical="center" shrinkToFit="1"/>
    </xf>
    <xf numFmtId="49" fontId="12" fillId="0" borderId="4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4" fontId="0" fillId="0" borderId="0" xfId="0" applyNumberFormat="1"/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2" borderId="0" xfId="0" applyFont="1" applyFill="1"/>
    <xf numFmtId="0" fontId="20" fillId="2" borderId="0" xfId="0" applyFont="1" applyFill="1" applyBorder="1"/>
    <xf numFmtId="0" fontId="1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20" fillId="0" borderId="0" xfId="0" applyFont="1"/>
    <xf numFmtId="0" fontId="20" fillId="0" borderId="0" xfId="0" applyFont="1" applyBorder="1"/>
    <xf numFmtId="0" fontId="6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left" vertical="center"/>
    </xf>
    <xf numFmtId="49" fontId="2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8" fillId="2" borderId="14" xfId="1" applyNumberFormat="1" applyFont="1" applyFill="1" applyBorder="1" applyAlignment="1" applyProtection="1">
      <alignment horizontal="center" shrinkToFit="1"/>
    </xf>
    <xf numFmtId="4" fontId="8" fillId="2" borderId="13" xfId="1" applyNumberFormat="1" applyFont="1" applyFill="1" applyBorder="1" applyAlignment="1" applyProtection="1">
      <alignment horizontal="center" shrinkToFit="1"/>
    </xf>
    <xf numFmtId="4" fontId="8" fillId="2" borderId="18" xfId="1" applyNumberFormat="1" applyFont="1" applyFill="1" applyBorder="1" applyAlignment="1" applyProtection="1">
      <alignment horizontal="center" vertical="center" shrinkToFit="1"/>
    </xf>
    <xf numFmtId="4" fontId="8" fillId="2" borderId="17" xfId="1" applyNumberFormat="1" applyFont="1" applyFill="1" applyBorder="1" applyAlignment="1" applyProtection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1" fillId="0" borderId="4" xfId="0" applyFont="1" applyBorder="1" applyAlignment="1">
      <alignment horizontal="right" vertical="center"/>
    </xf>
    <xf numFmtId="3" fontId="21" fillId="0" borderId="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3" fontId="2" fillId="0" borderId="9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left" vertical="center" wrapText="1"/>
    </xf>
    <xf numFmtId="3" fontId="2" fillId="0" borderId="19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left" vertical="center" wrapText="1"/>
    </xf>
    <xf numFmtId="3" fontId="2" fillId="2" borderId="9" xfId="0" applyNumberFormat="1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left" vertical="center" wrapText="1"/>
    </xf>
    <xf numFmtId="3" fontId="2" fillId="2" borderId="7" xfId="0" applyNumberFormat="1" applyFont="1" applyFill="1" applyBorder="1" applyAlignment="1">
      <alignment horizontal="left" vertical="center" wrapText="1"/>
    </xf>
    <xf numFmtId="3" fontId="2" fillId="2" borderId="19" xfId="0" applyNumberFormat="1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6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4" fontId="8" fillId="2" borderId="12" xfId="1" applyNumberFormat="1" applyFont="1" applyFill="1" applyBorder="1" applyAlignment="1" applyProtection="1">
      <alignment horizontal="center" shrinkToFit="1"/>
    </xf>
    <xf numFmtId="4" fontId="8" fillId="2" borderId="11" xfId="1" applyNumberFormat="1" applyFont="1" applyFill="1" applyBorder="1" applyAlignment="1" applyProtection="1">
      <alignment horizontal="center" shrinkToFit="1"/>
    </xf>
    <xf numFmtId="0" fontId="3" fillId="0" borderId="4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4" fontId="8" fillId="2" borderId="18" xfId="1" applyNumberFormat="1" applyFont="1" applyFill="1" applyBorder="1" applyAlignment="1" applyProtection="1">
      <alignment horizontal="center" shrinkToFit="1"/>
    </xf>
    <xf numFmtId="4" fontId="8" fillId="2" borderId="17" xfId="1" applyNumberFormat="1" applyFont="1" applyFill="1" applyBorder="1" applyAlignment="1" applyProtection="1">
      <alignment horizontal="center" shrinkToFi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9" fillId="2" borderId="9" xfId="0" applyNumberFormat="1" applyFont="1" applyFill="1" applyBorder="1" applyAlignment="1">
      <alignment horizontal="left" vertical="center" wrapText="1"/>
    </xf>
    <xf numFmtId="3" fontId="9" fillId="2" borderId="5" xfId="0" applyNumberFormat="1" applyFont="1" applyFill="1" applyBorder="1" applyAlignment="1">
      <alignment horizontal="left" vertical="center" wrapText="1"/>
    </xf>
    <xf numFmtId="3" fontId="9" fillId="2" borderId="8" xfId="0" applyNumberFormat="1" applyFont="1" applyFill="1" applyBorder="1" applyAlignment="1">
      <alignment horizontal="left" vertical="center" wrapText="1"/>
    </xf>
    <xf numFmtId="3" fontId="9" fillId="2" borderId="7" xfId="0" applyNumberFormat="1" applyFont="1" applyFill="1" applyBorder="1" applyAlignment="1">
      <alignment horizontal="left" vertical="center" wrapText="1"/>
    </xf>
    <xf numFmtId="3" fontId="9" fillId="2" borderId="19" xfId="0" applyNumberFormat="1" applyFont="1" applyFill="1" applyBorder="1" applyAlignment="1">
      <alignment horizontal="left" vertical="center" wrapText="1"/>
    </xf>
    <xf numFmtId="3" fontId="9" fillId="2" borderId="6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4" fontId="8" fillId="2" borderId="14" xfId="1" applyNumberFormat="1" applyFont="1" applyFill="1" applyBorder="1" applyAlignment="1" applyProtection="1">
      <alignment horizontal="center" vertical="center" shrinkToFit="1"/>
    </xf>
    <xf numFmtId="4" fontId="8" fillId="2" borderId="13" xfId="1" applyNumberFormat="1" applyFont="1" applyFill="1" applyBorder="1" applyAlignment="1" applyProtection="1">
      <alignment horizontal="center" vertical="center" shrinkToFit="1"/>
    </xf>
    <xf numFmtId="4" fontId="8" fillId="2" borderId="12" xfId="1" applyNumberFormat="1" applyFont="1" applyFill="1" applyBorder="1" applyAlignment="1" applyProtection="1">
      <alignment horizontal="center" vertical="center" shrinkToFit="1"/>
    </xf>
    <xf numFmtId="4" fontId="8" fillId="2" borderId="11" xfId="1" applyNumberFormat="1" applyFont="1" applyFill="1" applyBorder="1" applyAlignment="1" applyProtection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2">
    <cellStyle name="xl3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0;&#1054;%2020018\&#1055;&#1086;&#1103;&#1089;&#1085;&#1080;&#1090;&#1077;&#1083;&#1100;&#1085;&#1072;&#1103;%20&#1079;&#1072;&#1087;&#1080;&#1089;&#1082;&#1072;%20&#1082;%20&#1057;&#1086;&#1074;&#1077;&#1090;&#1091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01.2019"/>
      <sheetName val="25.02.2019"/>
      <sheetName val="20.03.2019"/>
      <sheetName val="23.04.2019"/>
      <sheetName val="31.05.2019"/>
      <sheetName val="14.06.2019"/>
      <sheetName val="19.09.2019"/>
      <sheetName val="24.03.2020"/>
      <sheetName val="28.01.2021 св.роспись"/>
      <sheetName val="20.02.2021 св.роспись"/>
      <sheetName val="24.03.2021 св.роспись "/>
      <sheetName val="23.04.2021 совет"/>
      <sheetName val="03.06.2020"/>
      <sheetName val="17.09.2020"/>
      <sheetName val="23.11.2020 "/>
      <sheetName val="23.12.2020 "/>
      <sheetName val="30.12.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6">
          <cell r="I26">
            <v>77243055.700000003</v>
          </cell>
        </row>
        <row r="27">
          <cell r="I27">
            <v>496700</v>
          </cell>
        </row>
        <row r="28">
          <cell r="I28">
            <v>19910273.050000001</v>
          </cell>
        </row>
        <row r="29">
          <cell r="I29">
            <v>22953042.030000001</v>
          </cell>
        </row>
        <row r="30">
          <cell r="I30">
            <v>169347516.96000001</v>
          </cell>
        </row>
        <row r="31">
          <cell r="I31">
            <v>2763612.6</v>
          </cell>
        </row>
        <row r="32">
          <cell r="I32">
            <v>263236702.88</v>
          </cell>
        </row>
        <row r="33">
          <cell r="I33">
            <v>9994463.5299999993</v>
          </cell>
        </row>
        <row r="34">
          <cell r="I34">
            <v>22244000</v>
          </cell>
        </row>
        <row r="35">
          <cell r="I35">
            <v>32072036.649999999</v>
          </cell>
        </row>
        <row r="36">
          <cell r="I36">
            <v>5591222.9400000004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330"/>
  <sheetViews>
    <sheetView tabSelected="1" view="pageBreakPreview" topLeftCell="A266" zoomScale="60" zoomScaleNormal="100" workbookViewId="0">
      <selection activeCell="E269" sqref="E269:I269"/>
    </sheetView>
  </sheetViews>
  <sheetFormatPr defaultColWidth="8.85546875" defaultRowHeight="15" x14ac:dyDescent="0.25"/>
  <cols>
    <col min="2" max="2" width="17.5703125" customWidth="1"/>
    <col min="3" max="3" width="11.7109375" bestFit="1" customWidth="1"/>
    <col min="4" max="4" width="11.42578125" customWidth="1"/>
    <col min="5" max="5" width="10.85546875" customWidth="1"/>
    <col min="6" max="6" width="19.85546875" customWidth="1"/>
    <col min="7" max="7" width="20.5703125" customWidth="1"/>
    <col min="8" max="8" width="22.5703125" customWidth="1"/>
    <col min="9" max="9" width="40.42578125" customWidth="1"/>
    <col min="10" max="10" width="22.28515625" style="1" customWidth="1"/>
    <col min="11" max="11" width="11.5703125" bestFit="1" customWidth="1"/>
    <col min="16" max="16" width="8.140625" customWidth="1"/>
  </cols>
  <sheetData>
    <row r="1" spans="1:9" ht="18.75" x14ac:dyDescent="0.25">
      <c r="A1" s="106" t="s">
        <v>178</v>
      </c>
      <c r="B1" s="106"/>
      <c r="C1" s="106"/>
      <c r="D1" s="106"/>
      <c r="E1" s="106"/>
      <c r="F1" s="106"/>
      <c r="G1" s="106"/>
      <c r="H1" s="106"/>
      <c r="I1" s="106"/>
    </row>
    <row r="2" spans="1:9" ht="18.75" x14ac:dyDescent="0.25">
      <c r="A2" s="73"/>
    </row>
    <row r="3" spans="1:9" ht="18.75" x14ac:dyDescent="0.25">
      <c r="A3" s="115" t="s">
        <v>177</v>
      </c>
      <c r="B3" s="115"/>
      <c r="C3" s="115"/>
      <c r="D3" s="115"/>
      <c r="E3" s="115"/>
      <c r="F3" s="115"/>
      <c r="G3" s="115"/>
      <c r="H3" s="115"/>
      <c r="I3" s="115"/>
    </row>
    <row r="4" spans="1:9" ht="18.75" x14ac:dyDescent="0.25">
      <c r="A4" s="115" t="s">
        <v>176</v>
      </c>
      <c r="B4" s="115"/>
      <c r="C4" s="115"/>
      <c r="D4" s="115"/>
      <c r="E4" s="115"/>
      <c r="F4" s="115"/>
      <c r="G4" s="115"/>
      <c r="H4" s="115"/>
      <c r="I4" s="115"/>
    </row>
    <row r="5" spans="1:9" ht="18.75" x14ac:dyDescent="0.25">
      <c r="A5" s="115" t="s">
        <v>175</v>
      </c>
      <c r="B5" s="115"/>
      <c r="C5" s="115"/>
      <c r="D5" s="115"/>
      <c r="E5" s="115"/>
      <c r="F5" s="115"/>
      <c r="G5" s="115"/>
      <c r="H5" s="115"/>
      <c r="I5" s="115"/>
    </row>
    <row r="6" spans="1:9" ht="18.75" x14ac:dyDescent="0.25">
      <c r="A6" s="115" t="s">
        <v>174</v>
      </c>
      <c r="B6" s="115"/>
      <c r="C6" s="115"/>
      <c r="D6" s="115"/>
      <c r="E6" s="115"/>
      <c r="F6" s="115"/>
      <c r="G6" s="115"/>
      <c r="H6" s="115"/>
      <c r="I6" s="115"/>
    </row>
    <row r="7" spans="1:9" ht="30" customHeight="1" x14ac:dyDescent="0.25">
      <c r="A7" s="107" t="s">
        <v>173</v>
      </c>
      <c r="B7" s="107"/>
      <c r="C7" s="107"/>
      <c r="D7" s="107"/>
      <c r="E7" s="107"/>
      <c r="F7" s="107"/>
      <c r="G7" s="107"/>
      <c r="H7" s="107"/>
      <c r="I7" s="107"/>
    </row>
    <row r="8" spans="1:9" ht="18.75" x14ac:dyDescent="0.25">
      <c r="A8" s="61"/>
    </row>
    <row r="9" spans="1:9" ht="18.75" x14ac:dyDescent="0.25">
      <c r="A9" s="106" t="s">
        <v>172</v>
      </c>
      <c r="B9" s="106"/>
      <c r="C9" s="106"/>
      <c r="D9" s="106"/>
      <c r="E9" s="106"/>
      <c r="F9" s="106"/>
      <c r="G9" s="106"/>
      <c r="H9" s="106"/>
      <c r="I9" s="106"/>
    </row>
    <row r="10" spans="1:9" ht="18.75" x14ac:dyDescent="0.25">
      <c r="A10" s="61"/>
    </row>
    <row r="11" spans="1:9" ht="18.75" x14ac:dyDescent="0.25">
      <c r="A11" s="108" t="s">
        <v>167</v>
      </c>
      <c r="B11" s="108"/>
      <c r="C11" s="108"/>
      <c r="D11" s="108"/>
      <c r="E11" s="109">
        <v>634090435</v>
      </c>
      <c r="F11" s="109"/>
      <c r="G11" s="64" t="s">
        <v>7</v>
      </c>
      <c r="H11" s="65">
        <v>40</v>
      </c>
      <c r="I11" s="62" t="s">
        <v>164</v>
      </c>
    </row>
    <row r="12" spans="1:9" ht="18.75" x14ac:dyDescent="0.25">
      <c r="A12" s="108" t="s">
        <v>165</v>
      </c>
      <c r="B12" s="108"/>
      <c r="C12" s="108"/>
      <c r="D12" s="108"/>
      <c r="E12" s="109">
        <v>635371632</v>
      </c>
      <c r="F12" s="109"/>
      <c r="G12" s="64" t="s">
        <v>7</v>
      </c>
      <c r="H12" s="65">
        <v>40</v>
      </c>
      <c r="I12" s="62" t="s">
        <v>164</v>
      </c>
    </row>
    <row r="13" spans="1:9" ht="43.15" customHeight="1" x14ac:dyDescent="0.25">
      <c r="A13" s="110" t="s">
        <v>163</v>
      </c>
      <c r="B13" s="110"/>
      <c r="C13" s="110"/>
      <c r="D13" s="110"/>
      <c r="E13" s="109">
        <v>1281197</v>
      </c>
      <c r="F13" s="109"/>
      <c r="G13" s="64" t="s">
        <v>7</v>
      </c>
      <c r="H13" s="63" t="s">
        <v>66</v>
      </c>
      <c r="I13" s="62" t="s">
        <v>5</v>
      </c>
    </row>
    <row r="14" spans="1:9" ht="18.75" x14ac:dyDescent="0.25">
      <c r="A14" s="61"/>
    </row>
    <row r="15" spans="1:9" ht="18.75" x14ac:dyDescent="0.25">
      <c r="A15" s="106" t="s">
        <v>171</v>
      </c>
      <c r="B15" s="106"/>
      <c r="C15" s="106"/>
      <c r="D15" s="106"/>
      <c r="E15" s="106"/>
      <c r="F15" s="106"/>
      <c r="G15" s="106"/>
      <c r="H15" s="106"/>
      <c r="I15" s="106"/>
    </row>
    <row r="16" spans="1:9" ht="18.75" x14ac:dyDescent="0.25">
      <c r="A16" s="61"/>
    </row>
    <row r="17" spans="1:10" ht="18.75" x14ac:dyDescent="0.25">
      <c r="A17" s="108" t="s">
        <v>167</v>
      </c>
      <c r="B17" s="108"/>
      <c r="C17" s="108"/>
      <c r="D17" s="108"/>
      <c r="E17" s="109">
        <v>508093511</v>
      </c>
      <c r="F17" s="109"/>
      <c r="G17" s="64" t="s">
        <v>7</v>
      </c>
      <c r="H17" s="65">
        <v>73</v>
      </c>
      <c r="I17" s="62" t="s">
        <v>164</v>
      </c>
    </row>
    <row r="18" spans="1:10" ht="18.75" x14ac:dyDescent="0.25">
      <c r="A18" s="108" t="s">
        <v>165</v>
      </c>
      <c r="B18" s="108"/>
      <c r="C18" s="108"/>
      <c r="D18" s="108"/>
      <c r="E18" s="109">
        <v>508997218</v>
      </c>
      <c r="F18" s="109"/>
      <c r="G18" s="64" t="s">
        <v>7</v>
      </c>
      <c r="H18" s="63" t="s">
        <v>170</v>
      </c>
      <c r="I18" s="62" t="s">
        <v>164</v>
      </c>
    </row>
    <row r="19" spans="1:10" ht="43.15" customHeight="1" x14ac:dyDescent="0.25">
      <c r="A19" s="110" t="s">
        <v>163</v>
      </c>
      <c r="B19" s="110"/>
      <c r="C19" s="110"/>
      <c r="D19" s="110"/>
      <c r="E19" s="109">
        <v>903706</v>
      </c>
      <c r="F19" s="109"/>
      <c r="G19" s="64" t="s">
        <v>7</v>
      </c>
      <c r="H19" s="63" t="s">
        <v>169</v>
      </c>
      <c r="I19" s="62" t="s">
        <v>5</v>
      </c>
    </row>
    <row r="20" spans="1:10" ht="18.75" x14ac:dyDescent="0.25">
      <c r="A20" s="61"/>
    </row>
    <row r="21" spans="1:10" ht="18.75" x14ac:dyDescent="0.25">
      <c r="A21" s="106" t="s">
        <v>168</v>
      </c>
      <c r="B21" s="106"/>
      <c r="C21" s="106"/>
      <c r="D21" s="106"/>
      <c r="E21" s="106"/>
      <c r="F21" s="106"/>
      <c r="G21" s="106"/>
      <c r="H21" s="106"/>
      <c r="I21" s="106"/>
    </row>
    <row r="22" spans="1:10" ht="18.75" x14ac:dyDescent="0.25">
      <c r="A22" s="61"/>
    </row>
    <row r="23" spans="1:10" ht="18.75" x14ac:dyDescent="0.25">
      <c r="A23" s="108" t="s">
        <v>167</v>
      </c>
      <c r="B23" s="108"/>
      <c r="C23" s="108"/>
      <c r="D23" s="108"/>
      <c r="E23" s="109">
        <v>527722288</v>
      </c>
      <c r="F23" s="109"/>
      <c r="G23" s="64" t="s">
        <v>7</v>
      </c>
      <c r="H23" s="63" t="s">
        <v>166</v>
      </c>
      <c r="I23" s="62" t="s">
        <v>164</v>
      </c>
    </row>
    <row r="24" spans="1:10" ht="18.75" x14ac:dyDescent="0.25">
      <c r="A24" s="108" t="s">
        <v>165</v>
      </c>
      <c r="B24" s="108"/>
      <c r="C24" s="108"/>
      <c r="D24" s="108"/>
      <c r="E24" s="109">
        <v>540618634</v>
      </c>
      <c r="F24" s="109"/>
      <c r="G24" s="64" t="s">
        <v>7</v>
      </c>
      <c r="H24" s="65">
        <v>38</v>
      </c>
      <c r="I24" s="62" t="s">
        <v>164</v>
      </c>
    </row>
    <row r="25" spans="1:10" ht="43.15" customHeight="1" x14ac:dyDescent="0.25">
      <c r="A25" s="110" t="s">
        <v>163</v>
      </c>
      <c r="B25" s="110"/>
      <c r="C25" s="110"/>
      <c r="D25" s="110"/>
      <c r="E25" s="109">
        <v>12896346</v>
      </c>
      <c r="F25" s="109"/>
      <c r="G25" s="64" t="s">
        <v>7</v>
      </c>
      <c r="H25" s="63" t="s">
        <v>162</v>
      </c>
      <c r="I25" s="62" t="s">
        <v>5</v>
      </c>
    </row>
    <row r="26" spans="1:10" ht="18.75" x14ac:dyDescent="0.25">
      <c r="A26" s="61"/>
    </row>
    <row r="27" spans="1:10" ht="18.75" x14ac:dyDescent="0.25">
      <c r="A27" s="106" t="s">
        <v>161</v>
      </c>
      <c r="B27" s="106"/>
      <c r="C27" s="106"/>
      <c r="D27" s="106"/>
      <c r="E27" s="106"/>
      <c r="F27" s="106"/>
      <c r="G27" s="106"/>
      <c r="H27" s="106"/>
      <c r="I27" s="106"/>
    </row>
    <row r="28" spans="1:10" ht="18.75" x14ac:dyDescent="0.25">
      <c r="A28" s="25"/>
    </row>
    <row r="29" spans="1:10" s="59" customFormat="1" ht="35.25" customHeight="1" x14ac:dyDescent="0.25">
      <c r="A29" s="222" t="s">
        <v>160</v>
      </c>
      <c r="B29" s="222"/>
      <c r="C29" s="222"/>
      <c r="D29" s="222"/>
      <c r="E29" s="222"/>
      <c r="F29" s="222"/>
      <c r="G29" s="222"/>
      <c r="H29" s="222"/>
      <c r="I29" s="222"/>
      <c r="J29" s="60"/>
    </row>
    <row r="30" spans="1:10" s="55" customFormat="1" ht="69.75" customHeight="1" x14ac:dyDescent="0.25">
      <c r="A30" s="58">
        <v>914</v>
      </c>
      <c r="B30" s="57" t="s">
        <v>159</v>
      </c>
      <c r="C30" s="211" t="s">
        <v>135</v>
      </c>
      <c r="D30" s="211"/>
      <c r="E30" s="211"/>
      <c r="F30" s="211"/>
      <c r="G30" s="211"/>
      <c r="H30" s="211"/>
      <c r="I30" s="211"/>
      <c r="J30" s="56"/>
    </row>
    <row r="31" spans="1:10" ht="18.75" x14ac:dyDescent="0.25">
      <c r="A31" s="25"/>
    </row>
    <row r="32" spans="1:10" s="59" customFormat="1" ht="35.25" customHeight="1" x14ac:dyDescent="0.25">
      <c r="A32" s="222" t="s">
        <v>158</v>
      </c>
      <c r="B32" s="222"/>
      <c r="C32" s="222"/>
      <c r="D32" s="222"/>
      <c r="E32" s="222"/>
      <c r="F32" s="222"/>
      <c r="G32" s="222"/>
      <c r="H32" s="222"/>
      <c r="I32" s="222"/>
      <c r="J32" s="60"/>
    </row>
    <row r="33" spans="1:10" s="55" customFormat="1" ht="69.75" customHeight="1" x14ac:dyDescent="0.25">
      <c r="A33" s="58">
        <v>915</v>
      </c>
      <c r="B33" s="57" t="s">
        <v>157</v>
      </c>
      <c r="C33" s="211" t="s">
        <v>188</v>
      </c>
      <c r="D33" s="211"/>
      <c r="E33" s="211"/>
      <c r="F33" s="211"/>
      <c r="G33" s="211"/>
      <c r="H33" s="211"/>
      <c r="I33" s="211"/>
      <c r="J33" s="56"/>
    </row>
    <row r="34" spans="1:10" s="55" customFormat="1" ht="69.75" customHeight="1" x14ac:dyDescent="0.25">
      <c r="A34" s="58">
        <v>915</v>
      </c>
      <c r="B34" s="57" t="s">
        <v>156</v>
      </c>
      <c r="C34" s="211" t="s">
        <v>155</v>
      </c>
      <c r="D34" s="211"/>
      <c r="E34" s="211"/>
      <c r="F34" s="211"/>
      <c r="G34" s="211"/>
      <c r="H34" s="211"/>
      <c r="I34" s="211"/>
      <c r="J34" s="56"/>
    </row>
    <row r="35" spans="1:10" ht="18.75" x14ac:dyDescent="0.25">
      <c r="A35" s="25"/>
    </row>
    <row r="36" spans="1:10" ht="55.9" customHeight="1" x14ac:dyDescent="0.25">
      <c r="A36" s="222" t="s">
        <v>189</v>
      </c>
      <c r="B36" s="222"/>
      <c r="C36" s="222"/>
      <c r="D36" s="222"/>
      <c r="E36" s="222"/>
      <c r="F36" s="222"/>
      <c r="G36" s="222"/>
      <c r="H36" s="222"/>
      <c r="I36" s="222"/>
    </row>
    <row r="37" spans="1:10" ht="18.75" x14ac:dyDescent="0.25">
      <c r="A37" s="25"/>
    </row>
    <row r="38" spans="1:10" ht="18.75" x14ac:dyDescent="0.25">
      <c r="A38" s="25"/>
    </row>
    <row r="39" spans="1:10" ht="18.75" customHeight="1" x14ac:dyDescent="0.25">
      <c r="A39" s="111" t="s">
        <v>14</v>
      </c>
      <c r="B39" s="111"/>
      <c r="C39" s="72"/>
      <c r="D39" s="72"/>
      <c r="E39" s="72"/>
      <c r="F39" s="72"/>
      <c r="G39" s="72"/>
      <c r="H39" s="72"/>
      <c r="I39" s="47" t="s">
        <v>124</v>
      </c>
    </row>
    <row r="40" spans="1:10" ht="46.15" customHeight="1" x14ac:dyDescent="0.25">
      <c r="A40" s="119" t="s">
        <v>109</v>
      </c>
      <c r="B40" s="120"/>
      <c r="C40" s="120"/>
      <c r="D40" s="121"/>
      <c r="E40" s="41" t="s">
        <v>123</v>
      </c>
      <c r="F40" s="41" t="s">
        <v>122</v>
      </c>
      <c r="G40" s="41" t="s">
        <v>105</v>
      </c>
      <c r="H40" s="41" t="s">
        <v>104</v>
      </c>
      <c r="I40" s="40" t="s">
        <v>121</v>
      </c>
    </row>
    <row r="41" spans="1:10" ht="165.75" customHeight="1" x14ac:dyDescent="0.25">
      <c r="A41" s="112" t="s">
        <v>154</v>
      </c>
      <c r="B41" s="113"/>
      <c r="C41" s="113"/>
      <c r="D41" s="114"/>
      <c r="E41" s="53" t="s">
        <v>153</v>
      </c>
      <c r="F41" s="66">
        <v>1116160</v>
      </c>
      <c r="G41" s="66">
        <v>-27590</v>
      </c>
      <c r="H41" s="46">
        <f t="shared" ref="H41:H64" si="0">G41+F41</f>
        <v>1088570</v>
      </c>
      <c r="I41" s="54" t="s">
        <v>148</v>
      </c>
    </row>
    <row r="42" spans="1:10" ht="220.5" customHeight="1" x14ac:dyDescent="0.25">
      <c r="A42" s="112" t="s">
        <v>152</v>
      </c>
      <c r="B42" s="113"/>
      <c r="C42" s="113"/>
      <c r="D42" s="114"/>
      <c r="E42" s="53" t="s">
        <v>151</v>
      </c>
      <c r="F42" s="66">
        <v>6360</v>
      </c>
      <c r="G42" s="66">
        <v>-160</v>
      </c>
      <c r="H42" s="46">
        <f t="shared" si="0"/>
        <v>6200</v>
      </c>
      <c r="I42" s="54" t="s">
        <v>148</v>
      </c>
    </row>
    <row r="43" spans="1:10" ht="163.5" customHeight="1" x14ac:dyDescent="0.25">
      <c r="A43" s="112" t="s">
        <v>150</v>
      </c>
      <c r="B43" s="113"/>
      <c r="C43" s="113"/>
      <c r="D43" s="114"/>
      <c r="E43" s="53" t="s">
        <v>149</v>
      </c>
      <c r="F43" s="66">
        <v>1308330</v>
      </c>
      <c r="G43" s="66">
        <v>-32340</v>
      </c>
      <c r="H43" s="46">
        <f t="shared" si="0"/>
        <v>1275990</v>
      </c>
      <c r="I43" s="54" t="s">
        <v>148</v>
      </c>
    </row>
    <row r="44" spans="1:10" ht="96" customHeight="1" x14ac:dyDescent="0.25">
      <c r="A44" s="112" t="s">
        <v>147</v>
      </c>
      <c r="B44" s="113"/>
      <c r="C44" s="113"/>
      <c r="D44" s="114"/>
      <c r="E44" s="53" t="s">
        <v>146</v>
      </c>
      <c r="F44" s="66">
        <v>26967</v>
      </c>
      <c r="G44" s="81">
        <v>123033</v>
      </c>
      <c r="H44" s="46">
        <f t="shared" si="0"/>
        <v>150000</v>
      </c>
      <c r="I44" s="54" t="s">
        <v>148</v>
      </c>
    </row>
    <row r="45" spans="1:10" ht="96" customHeight="1" x14ac:dyDescent="0.25">
      <c r="A45" s="112" t="s">
        <v>190</v>
      </c>
      <c r="B45" s="113"/>
      <c r="C45" s="113"/>
      <c r="D45" s="114"/>
      <c r="E45" s="53" t="s">
        <v>191</v>
      </c>
      <c r="F45" s="66">
        <v>452000</v>
      </c>
      <c r="G45" s="81">
        <v>15000</v>
      </c>
      <c r="H45" s="46">
        <f t="shared" si="0"/>
        <v>467000</v>
      </c>
      <c r="I45" s="54" t="s">
        <v>148</v>
      </c>
    </row>
    <row r="46" spans="1:10" ht="96" customHeight="1" x14ac:dyDescent="0.25">
      <c r="A46" s="112" t="s">
        <v>145</v>
      </c>
      <c r="B46" s="113"/>
      <c r="C46" s="113"/>
      <c r="D46" s="114"/>
      <c r="E46" s="53" t="s">
        <v>144</v>
      </c>
      <c r="F46" s="66">
        <v>566.1</v>
      </c>
      <c r="G46" s="81">
        <v>43674.61</v>
      </c>
      <c r="H46" s="46">
        <f t="shared" si="0"/>
        <v>44240.71</v>
      </c>
      <c r="I46" s="54" t="s">
        <v>148</v>
      </c>
    </row>
    <row r="47" spans="1:10" ht="72" customHeight="1" x14ac:dyDescent="0.25">
      <c r="A47" s="112" t="s">
        <v>192</v>
      </c>
      <c r="B47" s="113"/>
      <c r="C47" s="113"/>
      <c r="D47" s="114"/>
      <c r="E47" s="53" t="s">
        <v>193</v>
      </c>
      <c r="F47" s="66">
        <v>0</v>
      </c>
      <c r="G47" s="81">
        <v>26000</v>
      </c>
      <c r="H47" s="46">
        <f t="shared" si="0"/>
        <v>26000</v>
      </c>
      <c r="I47" s="54" t="s">
        <v>148</v>
      </c>
    </row>
    <row r="48" spans="1:10" ht="81.75" customHeight="1" x14ac:dyDescent="0.25">
      <c r="A48" s="112" t="s">
        <v>194</v>
      </c>
      <c r="B48" s="113"/>
      <c r="C48" s="113"/>
      <c r="D48" s="114"/>
      <c r="E48" s="53" t="s">
        <v>195</v>
      </c>
      <c r="F48" s="66">
        <v>3.14</v>
      </c>
      <c r="G48" s="81">
        <v>44103.040000000001</v>
      </c>
      <c r="H48" s="46">
        <f t="shared" si="0"/>
        <v>44106.18</v>
      </c>
      <c r="I48" s="54" t="s">
        <v>148</v>
      </c>
    </row>
    <row r="49" spans="1:11" ht="128.25" customHeight="1" x14ac:dyDescent="0.25">
      <c r="A49" s="112" t="s">
        <v>196</v>
      </c>
      <c r="B49" s="113"/>
      <c r="C49" s="113"/>
      <c r="D49" s="114"/>
      <c r="E49" s="53" t="s">
        <v>197</v>
      </c>
      <c r="F49" s="66">
        <v>284600</v>
      </c>
      <c r="G49" s="81">
        <v>108350</v>
      </c>
      <c r="H49" s="46">
        <f t="shared" si="0"/>
        <v>392950</v>
      </c>
      <c r="I49" s="54" t="s">
        <v>148</v>
      </c>
    </row>
    <row r="50" spans="1:11" ht="94.9" customHeight="1" x14ac:dyDescent="0.25">
      <c r="A50" s="112" t="s">
        <v>180</v>
      </c>
      <c r="B50" s="113"/>
      <c r="C50" s="113"/>
      <c r="D50" s="114"/>
      <c r="E50" s="53" t="s">
        <v>181</v>
      </c>
      <c r="F50" s="66">
        <v>0</v>
      </c>
      <c r="G50" s="66">
        <v>1740</v>
      </c>
      <c r="H50" s="46">
        <f t="shared" si="0"/>
        <v>1740</v>
      </c>
      <c r="I50" s="52" t="s">
        <v>143</v>
      </c>
    </row>
    <row r="51" spans="1:11" ht="237.75" customHeight="1" x14ac:dyDescent="0.25">
      <c r="A51" s="116" t="s">
        <v>142</v>
      </c>
      <c r="B51" s="117"/>
      <c r="C51" s="117"/>
      <c r="D51" s="118"/>
      <c r="E51" s="39" t="s">
        <v>141</v>
      </c>
      <c r="F51" s="70">
        <v>5819333.5</v>
      </c>
      <c r="G51" s="46">
        <v>3803533.25</v>
      </c>
      <c r="H51" s="46">
        <f t="shared" si="0"/>
        <v>9622866.75</v>
      </c>
      <c r="I51" s="82" t="s">
        <v>140</v>
      </c>
    </row>
    <row r="52" spans="1:11" ht="156.75" customHeight="1" x14ac:dyDescent="0.25">
      <c r="A52" s="116" t="s">
        <v>120</v>
      </c>
      <c r="B52" s="117"/>
      <c r="C52" s="117"/>
      <c r="D52" s="118"/>
      <c r="E52" s="39" t="s">
        <v>118</v>
      </c>
      <c r="F52" s="70">
        <v>314600</v>
      </c>
      <c r="G52" s="46">
        <v>162800</v>
      </c>
      <c r="H52" s="46">
        <f t="shared" si="0"/>
        <v>477400</v>
      </c>
      <c r="I52" s="45" t="s">
        <v>113</v>
      </c>
    </row>
    <row r="53" spans="1:11" ht="139.9" customHeight="1" x14ac:dyDescent="0.25">
      <c r="A53" s="116" t="s">
        <v>119</v>
      </c>
      <c r="B53" s="117"/>
      <c r="C53" s="117"/>
      <c r="D53" s="118"/>
      <c r="E53" s="39" t="s">
        <v>118</v>
      </c>
      <c r="F53" s="70">
        <v>4310800</v>
      </c>
      <c r="G53" s="46">
        <v>161262</v>
      </c>
      <c r="H53" s="46">
        <f t="shared" si="0"/>
        <v>4472062</v>
      </c>
      <c r="I53" s="45" t="s">
        <v>113</v>
      </c>
    </row>
    <row r="54" spans="1:11" ht="114.6" customHeight="1" x14ac:dyDescent="0.25">
      <c r="A54" s="116" t="s">
        <v>139</v>
      </c>
      <c r="B54" s="117"/>
      <c r="C54" s="117"/>
      <c r="D54" s="118"/>
      <c r="E54" s="39" t="s">
        <v>129</v>
      </c>
      <c r="F54" s="70">
        <v>4566.28</v>
      </c>
      <c r="G54" s="46">
        <v>24598.720000000001</v>
      </c>
      <c r="H54" s="46">
        <f t="shared" si="0"/>
        <v>29165</v>
      </c>
      <c r="I54" s="45" t="s">
        <v>113</v>
      </c>
    </row>
    <row r="55" spans="1:11" ht="93.75" customHeight="1" x14ac:dyDescent="0.25">
      <c r="A55" s="116" t="s">
        <v>138</v>
      </c>
      <c r="B55" s="117"/>
      <c r="C55" s="117"/>
      <c r="D55" s="118"/>
      <c r="E55" s="51" t="s">
        <v>129</v>
      </c>
      <c r="F55" s="70"/>
      <c r="G55" s="50">
        <v>2856660</v>
      </c>
      <c r="H55" s="50">
        <f t="shared" si="0"/>
        <v>2856660</v>
      </c>
      <c r="I55" s="49" t="s">
        <v>113</v>
      </c>
    </row>
    <row r="56" spans="1:11" ht="140.44999999999999" customHeight="1" x14ac:dyDescent="0.25">
      <c r="A56" s="116" t="s">
        <v>137</v>
      </c>
      <c r="B56" s="117"/>
      <c r="C56" s="117"/>
      <c r="D56" s="118"/>
      <c r="E56" s="39" t="s">
        <v>129</v>
      </c>
      <c r="F56" s="70">
        <v>3536983</v>
      </c>
      <c r="G56" s="46">
        <v>1803422</v>
      </c>
      <c r="H56" s="46">
        <f t="shared" si="0"/>
        <v>5340405</v>
      </c>
      <c r="I56" s="45" t="s">
        <v>113</v>
      </c>
    </row>
    <row r="57" spans="1:11" ht="96" customHeight="1" x14ac:dyDescent="0.25">
      <c r="A57" s="116" t="s">
        <v>136</v>
      </c>
      <c r="B57" s="117"/>
      <c r="C57" s="117"/>
      <c r="D57" s="118"/>
      <c r="E57" s="39" t="s">
        <v>129</v>
      </c>
      <c r="F57" s="70"/>
      <c r="G57" s="46">
        <v>9406960.6899999995</v>
      </c>
      <c r="H57" s="46">
        <f t="shared" si="0"/>
        <v>9406960.6899999995</v>
      </c>
      <c r="I57" s="45" t="s">
        <v>113</v>
      </c>
    </row>
    <row r="58" spans="1:11" ht="96" customHeight="1" x14ac:dyDescent="0.25">
      <c r="A58" s="116" t="s">
        <v>135</v>
      </c>
      <c r="B58" s="117"/>
      <c r="C58" s="117"/>
      <c r="D58" s="118"/>
      <c r="E58" s="39" t="s">
        <v>134</v>
      </c>
      <c r="F58" s="70"/>
      <c r="G58" s="46">
        <v>81893900</v>
      </c>
      <c r="H58" s="46">
        <f t="shared" si="0"/>
        <v>81893900</v>
      </c>
      <c r="I58" s="45" t="s">
        <v>133</v>
      </c>
    </row>
    <row r="59" spans="1:11" ht="76.900000000000006" customHeight="1" x14ac:dyDescent="0.25">
      <c r="A59" s="116" t="s">
        <v>132</v>
      </c>
      <c r="B59" s="117"/>
      <c r="C59" s="117"/>
      <c r="D59" s="118"/>
      <c r="E59" s="39" t="s">
        <v>129</v>
      </c>
      <c r="F59" s="70"/>
      <c r="G59" s="46">
        <v>2703612.6</v>
      </c>
      <c r="H59" s="46">
        <f t="shared" si="0"/>
        <v>2703612.6</v>
      </c>
      <c r="I59" s="45" t="s">
        <v>131</v>
      </c>
    </row>
    <row r="60" spans="1:11" ht="96" customHeight="1" x14ac:dyDescent="0.25">
      <c r="A60" s="116" t="s">
        <v>130</v>
      </c>
      <c r="B60" s="117"/>
      <c r="C60" s="117"/>
      <c r="D60" s="118"/>
      <c r="E60" s="39" t="s">
        <v>129</v>
      </c>
      <c r="F60" s="70"/>
      <c r="G60" s="46">
        <v>1518150</v>
      </c>
      <c r="H60" s="46">
        <f t="shared" si="0"/>
        <v>1518150</v>
      </c>
      <c r="I60" s="45" t="s">
        <v>113</v>
      </c>
    </row>
    <row r="61" spans="1:11" ht="75" x14ac:dyDescent="0.25">
      <c r="A61" s="116" t="s">
        <v>117</v>
      </c>
      <c r="B61" s="117"/>
      <c r="C61" s="117"/>
      <c r="D61" s="118"/>
      <c r="E61" s="39" t="s">
        <v>116</v>
      </c>
      <c r="F61" s="70">
        <v>1329100</v>
      </c>
      <c r="G61" s="46">
        <v>303500</v>
      </c>
      <c r="H61" s="46">
        <f t="shared" si="0"/>
        <v>1632600</v>
      </c>
      <c r="I61" s="45" t="s">
        <v>113</v>
      </c>
      <c r="J61" s="32"/>
      <c r="K61" s="48"/>
    </row>
    <row r="62" spans="1:11" ht="75" x14ac:dyDescent="0.25">
      <c r="A62" s="116" t="s">
        <v>128</v>
      </c>
      <c r="B62" s="117"/>
      <c r="C62" s="117"/>
      <c r="D62" s="118"/>
      <c r="E62" s="39" t="s">
        <v>127</v>
      </c>
      <c r="F62" s="70">
        <v>75599</v>
      </c>
      <c r="G62" s="46">
        <f>-13299</f>
        <v>-13299</v>
      </c>
      <c r="H62" s="46">
        <f t="shared" si="0"/>
        <v>62300</v>
      </c>
      <c r="I62" s="45" t="s">
        <v>113</v>
      </c>
      <c r="J62" s="32"/>
    </row>
    <row r="63" spans="1:11" ht="86.25" customHeight="1" x14ac:dyDescent="0.25">
      <c r="A63" s="116" t="s">
        <v>126</v>
      </c>
      <c r="B63" s="117"/>
      <c r="C63" s="117"/>
      <c r="D63" s="118"/>
      <c r="E63" s="39" t="s">
        <v>125</v>
      </c>
      <c r="F63" s="70">
        <v>1080089</v>
      </c>
      <c r="G63" s="46">
        <v>39921</v>
      </c>
      <c r="H63" s="46">
        <f t="shared" si="0"/>
        <v>1120010</v>
      </c>
      <c r="I63" s="45" t="s">
        <v>113</v>
      </c>
    </row>
    <row r="64" spans="1:11" ht="111" customHeight="1" x14ac:dyDescent="0.25">
      <c r="A64" s="116" t="s">
        <v>115</v>
      </c>
      <c r="B64" s="117"/>
      <c r="C64" s="117"/>
      <c r="D64" s="118"/>
      <c r="E64" s="39" t="s">
        <v>114</v>
      </c>
      <c r="F64" s="70">
        <v>146894000</v>
      </c>
      <c r="G64" s="46">
        <v>471200</v>
      </c>
      <c r="H64" s="46">
        <f t="shared" si="0"/>
        <v>147365200</v>
      </c>
      <c r="I64" s="45" t="s">
        <v>113</v>
      </c>
    </row>
    <row r="65" spans="1:9" ht="144" customHeight="1" x14ac:dyDescent="0.25">
      <c r="A65" s="223" t="s">
        <v>81</v>
      </c>
      <c r="B65" s="224"/>
      <c r="C65" s="224"/>
      <c r="D65" s="224"/>
      <c r="E65" s="225"/>
      <c r="F65" s="44">
        <f>F64+F63+F62+F61+F60+F59+F58+F57+F56+F55+F54+F53+F52+F51+F43+F42+F41+F44+F46+F50+F49+F48+F47+F45</f>
        <v>166560057.01999998</v>
      </c>
      <c r="G65" s="44">
        <f t="shared" ref="G65:H65" si="1">G64+G63+G62+G61+G60+G59+G58+G57+G56+G55+G54+G53+G52+G51+G43+G42+G41+G44+G46+G50+G49+G48+G47+G45</f>
        <v>105438031.91</v>
      </c>
      <c r="H65" s="44">
        <f t="shared" si="1"/>
        <v>271998088.92999995</v>
      </c>
      <c r="I65" s="43"/>
    </row>
    <row r="66" spans="1:9" ht="24.75" customHeight="1" x14ac:dyDescent="0.25">
      <c r="A66" s="25"/>
    </row>
    <row r="67" spans="1:9" ht="24" customHeight="1" x14ac:dyDescent="0.25">
      <c r="A67" s="111" t="s">
        <v>34</v>
      </c>
      <c r="B67" s="111"/>
      <c r="C67" s="72"/>
      <c r="D67" s="72"/>
      <c r="E67" s="72"/>
      <c r="F67" s="72"/>
      <c r="G67" s="72"/>
      <c r="H67" s="72"/>
      <c r="I67" s="47" t="s">
        <v>124</v>
      </c>
    </row>
    <row r="68" spans="1:9" ht="76.900000000000006" customHeight="1" x14ac:dyDescent="0.25">
      <c r="A68" s="119" t="s">
        <v>109</v>
      </c>
      <c r="B68" s="120"/>
      <c r="C68" s="120"/>
      <c r="D68" s="121"/>
      <c r="E68" s="41" t="s">
        <v>123</v>
      </c>
      <c r="F68" s="41" t="s">
        <v>122</v>
      </c>
      <c r="G68" s="41" t="s">
        <v>105</v>
      </c>
      <c r="H68" s="41" t="s">
        <v>104</v>
      </c>
      <c r="I68" s="40" t="s">
        <v>121</v>
      </c>
    </row>
    <row r="69" spans="1:9" ht="180" customHeight="1" x14ac:dyDescent="0.25">
      <c r="A69" s="277" t="s">
        <v>196</v>
      </c>
      <c r="B69" s="278"/>
      <c r="C69" s="278"/>
      <c r="D69" s="279"/>
      <c r="E69" s="39" t="s">
        <v>201</v>
      </c>
      <c r="F69" s="84">
        <v>250600</v>
      </c>
      <c r="G69" s="46">
        <v>673620</v>
      </c>
      <c r="H69" s="46">
        <f t="shared" ref="H69" si="2">G69+F69</f>
        <v>924220</v>
      </c>
      <c r="I69" s="45" t="s">
        <v>148</v>
      </c>
    </row>
    <row r="70" spans="1:9" ht="138.75" customHeight="1" x14ac:dyDescent="0.25">
      <c r="A70" s="116" t="s">
        <v>120</v>
      </c>
      <c r="B70" s="117"/>
      <c r="C70" s="117"/>
      <c r="D70" s="118"/>
      <c r="E70" s="39" t="s">
        <v>118</v>
      </c>
      <c r="F70" s="70">
        <v>331400</v>
      </c>
      <c r="G70" s="46">
        <v>161800</v>
      </c>
      <c r="H70" s="46">
        <f t="shared" ref="H70:H74" si="3">G70+F70</f>
        <v>493200</v>
      </c>
      <c r="I70" s="45" t="s">
        <v>113</v>
      </c>
    </row>
    <row r="71" spans="1:9" ht="75" x14ac:dyDescent="0.25">
      <c r="A71" s="116" t="s">
        <v>119</v>
      </c>
      <c r="B71" s="117"/>
      <c r="C71" s="117"/>
      <c r="D71" s="118"/>
      <c r="E71" s="39" t="s">
        <v>118</v>
      </c>
      <c r="F71" s="70">
        <v>4440500</v>
      </c>
      <c r="G71" s="46">
        <v>226073</v>
      </c>
      <c r="H71" s="46">
        <f t="shared" si="3"/>
        <v>4666573</v>
      </c>
      <c r="I71" s="45" t="s">
        <v>113</v>
      </c>
    </row>
    <row r="72" spans="1:9" ht="75" x14ac:dyDescent="0.25">
      <c r="A72" s="116" t="s">
        <v>117</v>
      </c>
      <c r="B72" s="117"/>
      <c r="C72" s="117"/>
      <c r="D72" s="118"/>
      <c r="E72" s="39" t="s">
        <v>116</v>
      </c>
      <c r="F72" s="70">
        <v>1381400</v>
      </c>
      <c r="G72" s="46">
        <v>314000</v>
      </c>
      <c r="H72" s="46">
        <f t="shared" si="3"/>
        <v>1695400</v>
      </c>
      <c r="I72" s="45" t="s">
        <v>113</v>
      </c>
    </row>
    <row r="73" spans="1:9" ht="80.25" customHeight="1" x14ac:dyDescent="0.25">
      <c r="A73" s="116" t="s">
        <v>126</v>
      </c>
      <c r="B73" s="117"/>
      <c r="C73" s="117"/>
      <c r="D73" s="118"/>
      <c r="E73" s="39" t="s">
        <v>125</v>
      </c>
      <c r="F73" s="70">
        <v>1142208</v>
      </c>
      <c r="G73" s="46">
        <v>39076</v>
      </c>
      <c r="H73" s="46">
        <f t="shared" si="3"/>
        <v>1181284</v>
      </c>
      <c r="I73" s="45" t="s">
        <v>113</v>
      </c>
    </row>
    <row r="74" spans="1:9" ht="92.25" customHeight="1" x14ac:dyDescent="0.25">
      <c r="A74" s="116" t="s">
        <v>115</v>
      </c>
      <c r="B74" s="117"/>
      <c r="C74" s="117"/>
      <c r="D74" s="118"/>
      <c r="E74" s="39" t="s">
        <v>114</v>
      </c>
      <c r="F74" s="70">
        <v>150285700</v>
      </c>
      <c r="G74" s="46">
        <v>369500</v>
      </c>
      <c r="H74" s="46">
        <f t="shared" si="3"/>
        <v>150655200</v>
      </c>
      <c r="I74" s="45" t="s">
        <v>113</v>
      </c>
    </row>
    <row r="75" spans="1:9" ht="50.25" customHeight="1" x14ac:dyDescent="0.25">
      <c r="A75" s="223" t="s">
        <v>81</v>
      </c>
      <c r="B75" s="224"/>
      <c r="C75" s="224"/>
      <c r="D75" s="224"/>
      <c r="E75" s="225"/>
      <c r="F75" s="44">
        <f>F74+F73+F72+F71+F70</f>
        <v>157581208</v>
      </c>
      <c r="G75" s="44">
        <f t="shared" ref="G75:H75" si="4">G74+G73+G72+G71+G70</f>
        <v>1110449</v>
      </c>
      <c r="H75" s="44">
        <f t="shared" si="4"/>
        <v>158691657</v>
      </c>
      <c r="I75" s="43"/>
    </row>
    <row r="76" spans="1:9" ht="25.5" customHeight="1" x14ac:dyDescent="0.25">
      <c r="A76" s="25"/>
    </row>
    <row r="77" spans="1:9" ht="22.5" customHeight="1" x14ac:dyDescent="0.25">
      <c r="A77" s="111" t="s">
        <v>31</v>
      </c>
      <c r="B77" s="111"/>
      <c r="C77" s="72"/>
      <c r="D77" s="72"/>
      <c r="E77" s="72"/>
      <c r="F77" s="72"/>
      <c r="G77" s="72"/>
      <c r="H77" s="72"/>
      <c r="I77" s="47" t="s">
        <v>124</v>
      </c>
    </row>
    <row r="78" spans="1:9" ht="96" customHeight="1" x14ac:dyDescent="0.25">
      <c r="A78" s="119" t="s">
        <v>109</v>
      </c>
      <c r="B78" s="120"/>
      <c r="C78" s="120"/>
      <c r="D78" s="121"/>
      <c r="E78" s="41" t="s">
        <v>123</v>
      </c>
      <c r="F78" s="41" t="s">
        <v>122</v>
      </c>
      <c r="G78" s="41" t="s">
        <v>105</v>
      </c>
      <c r="H78" s="41" t="s">
        <v>104</v>
      </c>
      <c r="I78" s="40" t="s">
        <v>121</v>
      </c>
    </row>
    <row r="79" spans="1:9" ht="165" customHeight="1" x14ac:dyDescent="0.25">
      <c r="A79" s="277" t="s">
        <v>202</v>
      </c>
      <c r="B79" s="278"/>
      <c r="C79" s="278"/>
      <c r="D79" s="279"/>
      <c r="E79" s="39" t="s">
        <v>203</v>
      </c>
      <c r="F79" s="84">
        <v>79844823.290000007</v>
      </c>
      <c r="G79" s="46">
        <v>5292480</v>
      </c>
      <c r="H79" s="46">
        <f t="shared" ref="H79:H80" si="5">G79+F79</f>
        <v>85137303.290000007</v>
      </c>
      <c r="I79" s="45" t="s">
        <v>148</v>
      </c>
    </row>
    <row r="80" spans="1:9" ht="194.25" customHeight="1" x14ac:dyDescent="0.25">
      <c r="A80" s="277" t="s">
        <v>196</v>
      </c>
      <c r="B80" s="278"/>
      <c r="C80" s="278"/>
      <c r="D80" s="279"/>
      <c r="E80" s="39" t="s">
        <v>201</v>
      </c>
      <c r="F80" s="84">
        <v>6250700</v>
      </c>
      <c r="G80" s="46">
        <v>-5292480</v>
      </c>
      <c r="H80" s="46">
        <f t="shared" si="5"/>
        <v>958220</v>
      </c>
      <c r="I80" s="45" t="s">
        <v>148</v>
      </c>
    </row>
    <row r="81" spans="1:10" ht="75" x14ac:dyDescent="0.25">
      <c r="A81" s="116" t="s">
        <v>120</v>
      </c>
      <c r="B81" s="117"/>
      <c r="C81" s="117"/>
      <c r="D81" s="118"/>
      <c r="E81" s="39" t="s">
        <v>118</v>
      </c>
      <c r="F81" s="70">
        <v>362500</v>
      </c>
      <c r="G81" s="46">
        <v>168000</v>
      </c>
      <c r="H81" s="46">
        <f t="shared" ref="H81:H84" si="6">G81+F81</f>
        <v>530500</v>
      </c>
      <c r="I81" s="45" t="s">
        <v>113</v>
      </c>
    </row>
    <row r="82" spans="1:10" ht="110.25" customHeight="1" x14ac:dyDescent="0.25">
      <c r="A82" s="116" t="s">
        <v>119</v>
      </c>
      <c r="B82" s="117"/>
      <c r="C82" s="117"/>
      <c r="D82" s="118"/>
      <c r="E82" s="39" t="s">
        <v>118</v>
      </c>
      <c r="F82" s="70">
        <v>4440500</v>
      </c>
      <c r="G82" s="46">
        <v>226073</v>
      </c>
      <c r="H82" s="46">
        <f t="shared" si="6"/>
        <v>4666573</v>
      </c>
      <c r="I82" s="45" t="s">
        <v>113</v>
      </c>
    </row>
    <row r="83" spans="1:10" ht="75.75" customHeight="1" x14ac:dyDescent="0.25">
      <c r="A83" s="116" t="s">
        <v>117</v>
      </c>
      <c r="B83" s="117"/>
      <c r="C83" s="117"/>
      <c r="D83" s="118"/>
      <c r="E83" s="39" t="s">
        <v>116</v>
      </c>
      <c r="F83" s="70">
        <v>1433700</v>
      </c>
      <c r="G83" s="46">
        <v>324500</v>
      </c>
      <c r="H83" s="46">
        <f t="shared" si="6"/>
        <v>1758200</v>
      </c>
      <c r="I83" s="45" t="s">
        <v>113</v>
      </c>
    </row>
    <row r="84" spans="1:10" ht="111" customHeight="1" x14ac:dyDescent="0.25">
      <c r="A84" s="116" t="s">
        <v>115</v>
      </c>
      <c r="B84" s="117"/>
      <c r="C84" s="117"/>
      <c r="D84" s="118"/>
      <c r="E84" s="39" t="s">
        <v>114</v>
      </c>
      <c r="F84" s="70">
        <v>151778900</v>
      </c>
      <c r="G84" s="46">
        <v>369600</v>
      </c>
      <c r="H84" s="46">
        <f t="shared" si="6"/>
        <v>152148500</v>
      </c>
      <c r="I84" s="45" t="s">
        <v>113</v>
      </c>
    </row>
    <row r="85" spans="1:10" ht="51.6" customHeight="1" x14ac:dyDescent="0.25">
      <c r="A85" s="223" t="s">
        <v>81</v>
      </c>
      <c r="B85" s="224"/>
      <c r="C85" s="224"/>
      <c r="D85" s="224"/>
      <c r="E85" s="225"/>
      <c r="F85" s="44">
        <f>F84+F83+F82+F81</f>
        <v>158015600</v>
      </c>
      <c r="G85" s="44">
        <f t="shared" ref="G85:H85" si="7">G84+G83+G82+G81</f>
        <v>1088173</v>
      </c>
      <c r="H85" s="44">
        <f t="shared" si="7"/>
        <v>159103773</v>
      </c>
      <c r="I85" s="43"/>
    </row>
    <row r="86" spans="1:10" ht="27" customHeight="1" x14ac:dyDescent="0.25">
      <c r="A86" s="25"/>
    </row>
    <row r="87" spans="1:10" ht="19.149999999999999" customHeight="1" x14ac:dyDescent="0.25">
      <c r="A87" s="106" t="s">
        <v>112</v>
      </c>
      <c r="B87" s="106"/>
      <c r="C87" s="106"/>
      <c r="D87" s="106"/>
      <c r="E87" s="106"/>
      <c r="F87" s="106"/>
      <c r="G87" s="106"/>
      <c r="H87" s="106"/>
      <c r="I87" s="106"/>
    </row>
    <row r="88" spans="1:10" ht="56.45" customHeight="1" x14ac:dyDescent="0.25">
      <c r="A88" s="222" t="s">
        <v>111</v>
      </c>
      <c r="B88" s="222"/>
      <c r="C88" s="222"/>
      <c r="D88" s="222"/>
      <c r="E88" s="222"/>
      <c r="F88" s="222"/>
      <c r="G88" s="222"/>
      <c r="H88" s="222"/>
      <c r="I88" s="222"/>
    </row>
    <row r="89" spans="1:10" ht="35.1" customHeight="1" x14ac:dyDescent="0.25">
      <c r="A89" s="226" t="s">
        <v>110</v>
      </c>
      <c r="B89" s="226"/>
      <c r="C89" s="226"/>
      <c r="D89" s="226"/>
      <c r="E89" s="226"/>
      <c r="F89" s="226"/>
      <c r="G89" s="226"/>
      <c r="H89" s="226"/>
      <c r="I89" s="226"/>
      <c r="J89" s="32"/>
    </row>
    <row r="90" spans="1:10" ht="35.1" customHeight="1" x14ac:dyDescent="0.25">
      <c r="A90" s="79"/>
      <c r="B90" s="79"/>
      <c r="C90" s="79"/>
      <c r="D90" s="79"/>
      <c r="E90" s="79"/>
      <c r="F90" s="42" t="s">
        <v>14</v>
      </c>
      <c r="G90" s="79"/>
      <c r="H90" s="79"/>
      <c r="I90" s="79"/>
      <c r="J90" s="32"/>
    </row>
    <row r="91" spans="1:10" ht="14.25" customHeight="1" x14ac:dyDescent="0.25">
      <c r="A91" s="79"/>
      <c r="B91" s="79"/>
      <c r="C91" s="79"/>
      <c r="D91" s="79"/>
      <c r="E91" s="79"/>
      <c r="G91" s="79"/>
      <c r="H91" s="79"/>
      <c r="I91" s="79"/>
      <c r="J91" s="32"/>
    </row>
    <row r="92" spans="1:10" ht="62.25" customHeight="1" x14ac:dyDescent="0.25">
      <c r="A92" s="123" t="s">
        <v>109</v>
      </c>
      <c r="B92" s="123"/>
      <c r="C92" s="123"/>
      <c r="D92" s="123"/>
      <c r="E92" s="41" t="s">
        <v>108</v>
      </c>
      <c r="F92" s="41" t="s">
        <v>107</v>
      </c>
      <c r="G92" s="41" t="s">
        <v>106</v>
      </c>
      <c r="H92" s="41" t="s">
        <v>105</v>
      </c>
      <c r="I92" s="40" t="s">
        <v>104</v>
      </c>
      <c r="J92" s="32"/>
    </row>
    <row r="93" spans="1:10" ht="35.1" customHeight="1" x14ac:dyDescent="0.25">
      <c r="A93" s="122" t="s">
        <v>103</v>
      </c>
      <c r="B93" s="122"/>
      <c r="C93" s="122"/>
      <c r="D93" s="122"/>
      <c r="E93" s="39" t="s">
        <v>102</v>
      </c>
      <c r="F93" s="37">
        <v>77836890.609999999</v>
      </c>
      <c r="G93" s="37">
        <f>'[1]24.03.2021 св.роспись '!I26</f>
        <v>77243055.700000003</v>
      </c>
      <c r="H93" s="83">
        <f>-997328.49+263160.65</f>
        <v>-734167.84</v>
      </c>
      <c r="I93" s="35">
        <f>H93+F93</f>
        <v>77102722.769999996</v>
      </c>
      <c r="J93" s="32"/>
    </row>
    <row r="94" spans="1:10" ht="35.1" customHeight="1" x14ac:dyDescent="0.25">
      <c r="A94" s="122" t="s">
        <v>101</v>
      </c>
      <c r="B94" s="122"/>
      <c r="C94" s="122"/>
      <c r="D94" s="122"/>
      <c r="E94" s="39" t="s">
        <v>100</v>
      </c>
      <c r="F94" s="37">
        <v>496700</v>
      </c>
      <c r="G94" s="37">
        <f>'[1]24.03.2021 св.роспись '!I27</f>
        <v>496700</v>
      </c>
      <c r="H94" s="36">
        <f t="shared" ref="H94:H103" si="8">G94-F94</f>
        <v>0</v>
      </c>
      <c r="I94" s="35">
        <f t="shared" ref="I94:I103" si="9">H94+F94</f>
        <v>496700</v>
      </c>
      <c r="J94" s="32"/>
    </row>
    <row r="95" spans="1:10" ht="35.1" customHeight="1" x14ac:dyDescent="0.25">
      <c r="A95" s="122" t="s">
        <v>99</v>
      </c>
      <c r="B95" s="122"/>
      <c r="C95" s="122"/>
      <c r="D95" s="122"/>
      <c r="E95" s="39" t="s">
        <v>98</v>
      </c>
      <c r="F95" s="37">
        <v>19910273.050000001</v>
      </c>
      <c r="G95" s="37">
        <f>'[1]24.03.2021 св.роспись '!I28</f>
        <v>19910273.050000001</v>
      </c>
      <c r="H95" s="36">
        <v>39921</v>
      </c>
      <c r="I95" s="35">
        <f t="shared" si="9"/>
        <v>19950194.050000001</v>
      </c>
      <c r="J95" s="32"/>
    </row>
    <row r="96" spans="1:10" ht="35.1" customHeight="1" x14ac:dyDescent="0.25">
      <c r="A96" s="122" t="s">
        <v>97</v>
      </c>
      <c r="B96" s="122"/>
      <c r="C96" s="122"/>
      <c r="D96" s="122"/>
      <c r="E96" s="39" t="s">
        <v>96</v>
      </c>
      <c r="F96" s="37">
        <v>18949322.82</v>
      </c>
      <c r="G96" s="37">
        <f>'[1]24.03.2021 св.роспись '!I29</f>
        <v>22953042.030000001</v>
      </c>
      <c r="H96" s="36">
        <v>4029612.6</v>
      </c>
      <c r="I96" s="35">
        <f t="shared" si="9"/>
        <v>22978935.420000002</v>
      </c>
      <c r="J96" s="32"/>
    </row>
    <row r="97" spans="1:10" ht="35.1" customHeight="1" x14ac:dyDescent="0.25">
      <c r="A97" s="122" t="s">
        <v>95</v>
      </c>
      <c r="B97" s="122"/>
      <c r="C97" s="122"/>
      <c r="D97" s="122"/>
      <c r="E97" s="39" t="s">
        <v>94</v>
      </c>
      <c r="F97" s="37">
        <v>79580638.010000005</v>
      </c>
      <c r="G97" s="37">
        <f>'[1]24.03.2021 св.роспись '!I30</f>
        <v>169347516.96000001</v>
      </c>
      <c r="H97" s="36">
        <v>96809434.400000006</v>
      </c>
      <c r="I97" s="35">
        <f t="shared" si="9"/>
        <v>176390072.41000003</v>
      </c>
      <c r="J97" s="32"/>
    </row>
    <row r="98" spans="1:10" ht="35.1" customHeight="1" x14ac:dyDescent="0.25">
      <c r="A98" s="122" t="s">
        <v>93</v>
      </c>
      <c r="B98" s="122"/>
      <c r="C98" s="122"/>
      <c r="D98" s="122"/>
      <c r="E98" s="39" t="s">
        <v>92</v>
      </c>
      <c r="F98" s="37">
        <v>60000</v>
      </c>
      <c r="G98" s="37">
        <f>'[1]24.03.2021 св.роспись '!I31</f>
        <v>2763612.6</v>
      </c>
      <c r="H98" s="36">
        <f t="shared" si="8"/>
        <v>2703612.6</v>
      </c>
      <c r="I98" s="35">
        <f t="shared" si="9"/>
        <v>2763612.6</v>
      </c>
      <c r="J98" s="32"/>
    </row>
    <row r="99" spans="1:10" ht="35.1" customHeight="1" x14ac:dyDescent="0.25">
      <c r="A99" s="122" t="s">
        <v>91</v>
      </c>
      <c r="B99" s="122"/>
      <c r="C99" s="122"/>
      <c r="D99" s="122"/>
      <c r="E99" s="39" t="s">
        <v>90</v>
      </c>
      <c r="F99" s="37">
        <v>263236702.88</v>
      </c>
      <c r="G99" s="37">
        <f>'[1]24.03.2021 св.роспись '!I32</f>
        <v>263236702.88</v>
      </c>
      <c r="H99" s="36">
        <v>1381337.52</v>
      </c>
      <c r="I99" s="35">
        <f t="shared" si="9"/>
        <v>264618040.40000001</v>
      </c>
      <c r="J99" s="32"/>
    </row>
    <row r="100" spans="1:10" ht="29.25" customHeight="1" x14ac:dyDescent="0.25">
      <c r="A100" s="122" t="s">
        <v>89</v>
      </c>
      <c r="B100" s="122"/>
      <c r="C100" s="122"/>
      <c r="D100" s="122"/>
      <c r="E100" s="39" t="s">
        <v>88</v>
      </c>
      <c r="F100" s="37">
        <v>9994463.5299999993</v>
      </c>
      <c r="G100" s="37">
        <f>'[1]24.03.2021 св.роспись '!I33</f>
        <v>9994463.5299999993</v>
      </c>
      <c r="H100" s="36">
        <v>1119052.6299999999</v>
      </c>
      <c r="I100" s="35">
        <f t="shared" si="9"/>
        <v>11113516.16</v>
      </c>
      <c r="J100" s="32"/>
    </row>
    <row r="101" spans="1:10" ht="41.25" customHeight="1" x14ac:dyDescent="0.25">
      <c r="A101" s="122" t="s">
        <v>87</v>
      </c>
      <c r="B101" s="122"/>
      <c r="C101" s="122"/>
      <c r="D101" s="122"/>
      <c r="E101" s="39" t="s">
        <v>86</v>
      </c>
      <c r="F101" s="37">
        <v>22244000</v>
      </c>
      <c r="G101" s="37">
        <f>'[1]24.03.2021 св.роспись '!I34</f>
        <v>22244000</v>
      </c>
      <c r="H101" s="36">
        <f t="shared" si="8"/>
        <v>0</v>
      </c>
      <c r="I101" s="35">
        <f t="shared" si="9"/>
        <v>22244000</v>
      </c>
    </row>
    <row r="102" spans="1:10" ht="33" customHeight="1" x14ac:dyDescent="0.25">
      <c r="A102" s="122" t="s">
        <v>85</v>
      </c>
      <c r="B102" s="122"/>
      <c r="C102" s="122"/>
      <c r="D102" s="122"/>
      <c r="E102" s="39" t="s">
        <v>84</v>
      </c>
      <c r="F102" s="37">
        <v>32072036.649999999</v>
      </c>
      <c r="G102" s="37">
        <f>'[1]24.03.2021 св.роспись '!I35</f>
        <v>32072036.649999999</v>
      </c>
      <c r="H102" s="36">
        <v>50579</v>
      </c>
      <c r="I102" s="35">
        <f t="shared" si="9"/>
        <v>32122615.649999999</v>
      </c>
    </row>
    <row r="103" spans="1:10" ht="41.25" customHeight="1" x14ac:dyDescent="0.25">
      <c r="A103" s="122" t="s">
        <v>83</v>
      </c>
      <c r="B103" s="122"/>
      <c r="C103" s="122"/>
      <c r="D103" s="122"/>
      <c r="E103" s="39" t="s">
        <v>82</v>
      </c>
      <c r="F103" s="37">
        <v>5591222.9400000004</v>
      </c>
      <c r="G103" s="37">
        <f>'[1]24.03.2021 св.роспись '!I36</f>
        <v>5591222.9400000004</v>
      </c>
      <c r="H103" s="36">
        <f t="shared" si="8"/>
        <v>0</v>
      </c>
      <c r="I103" s="35">
        <f t="shared" si="9"/>
        <v>5591222.9400000004</v>
      </c>
    </row>
    <row r="104" spans="1:10" ht="56.45" customHeight="1" x14ac:dyDescent="0.25">
      <c r="A104" s="124" t="s">
        <v>81</v>
      </c>
      <c r="B104" s="124"/>
      <c r="C104" s="124"/>
      <c r="D104" s="124"/>
      <c r="E104" s="124"/>
      <c r="F104" s="34">
        <f>F103+F102+F101+F100+F99+F98+F97+F96+F95+F94+F93</f>
        <v>529972250.49000001</v>
      </c>
      <c r="G104" s="34">
        <f>G103+G102+G101+G100+G99+G98+G97+G96+G95+G94+G93</f>
        <v>625852626.34000003</v>
      </c>
      <c r="H104" s="34">
        <f>H103+H102+H101+H100+H99+H98+H97+H96+H95+H94+H93</f>
        <v>105399381.91</v>
      </c>
      <c r="I104" s="33">
        <f>I103+I102+I101+I100+I99+I98+I97+I96+I95+I94+I93</f>
        <v>635371632.39999998</v>
      </c>
    </row>
    <row r="105" spans="1:10" ht="21" customHeight="1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32"/>
    </row>
    <row r="106" spans="1:10" ht="34.5" customHeight="1" x14ac:dyDescent="0.25">
      <c r="A106" s="79"/>
      <c r="B106" s="79"/>
      <c r="C106" s="79"/>
      <c r="D106" s="79"/>
      <c r="E106" s="79"/>
      <c r="F106" s="42" t="s">
        <v>34</v>
      </c>
      <c r="G106" s="79"/>
      <c r="H106" s="79"/>
      <c r="I106" s="79"/>
      <c r="J106" s="32"/>
    </row>
    <row r="107" spans="1:10" ht="35.1" customHeight="1" x14ac:dyDescent="0.25">
      <c r="A107" s="79"/>
      <c r="B107" s="79"/>
      <c r="C107" s="79"/>
      <c r="D107" s="79"/>
      <c r="E107" s="79"/>
      <c r="G107" s="79"/>
      <c r="H107" s="79"/>
      <c r="I107" s="79"/>
      <c r="J107" s="32"/>
    </row>
    <row r="108" spans="1:10" ht="38.25" customHeight="1" x14ac:dyDescent="0.25">
      <c r="A108" s="123" t="s">
        <v>109</v>
      </c>
      <c r="B108" s="123"/>
      <c r="C108" s="123"/>
      <c r="D108" s="123"/>
      <c r="E108" s="41" t="s">
        <v>108</v>
      </c>
      <c r="F108" s="41" t="s">
        <v>107</v>
      </c>
      <c r="G108" s="41" t="s">
        <v>106</v>
      </c>
      <c r="H108" s="41" t="s">
        <v>105</v>
      </c>
      <c r="I108" s="40" t="s">
        <v>104</v>
      </c>
      <c r="J108" s="32"/>
    </row>
    <row r="109" spans="1:10" ht="35.1" customHeight="1" x14ac:dyDescent="0.25">
      <c r="A109" s="122" t="s">
        <v>103</v>
      </c>
      <c r="B109" s="122"/>
      <c r="C109" s="122"/>
      <c r="D109" s="122"/>
      <c r="E109" s="39" t="s">
        <v>102</v>
      </c>
      <c r="F109" s="38">
        <v>76321560.780000001</v>
      </c>
      <c r="G109" s="37">
        <f>F109</f>
        <v>76321560.780000001</v>
      </c>
      <c r="H109" s="36">
        <v>-7915.77</v>
      </c>
      <c r="I109" s="35">
        <f t="shared" ref="I109:I119" si="10">H109+F109</f>
        <v>76313645.010000005</v>
      </c>
      <c r="J109" s="32"/>
    </row>
    <row r="110" spans="1:10" ht="35.1" customHeight="1" x14ac:dyDescent="0.25">
      <c r="A110" s="122" t="s">
        <v>101</v>
      </c>
      <c r="B110" s="122"/>
      <c r="C110" s="122"/>
      <c r="D110" s="122"/>
      <c r="E110" s="39" t="s">
        <v>100</v>
      </c>
      <c r="F110" s="38">
        <v>502000</v>
      </c>
      <c r="G110" s="37">
        <f t="shared" ref="G110:G119" si="11">F110</f>
        <v>502000</v>
      </c>
      <c r="H110" s="36"/>
      <c r="I110" s="35">
        <f t="shared" si="10"/>
        <v>502000</v>
      </c>
      <c r="J110" s="32"/>
    </row>
    <row r="111" spans="1:10" ht="35.1" customHeight="1" x14ac:dyDescent="0.25">
      <c r="A111" s="122" t="s">
        <v>99</v>
      </c>
      <c r="B111" s="122"/>
      <c r="C111" s="122"/>
      <c r="D111" s="122"/>
      <c r="E111" s="39" t="s">
        <v>98</v>
      </c>
      <c r="F111" s="38">
        <v>19712595.120000001</v>
      </c>
      <c r="G111" s="37">
        <f t="shared" si="11"/>
        <v>19712595.120000001</v>
      </c>
      <c r="H111" s="36">
        <v>39076</v>
      </c>
      <c r="I111" s="35">
        <f t="shared" si="10"/>
        <v>19751671.120000001</v>
      </c>
      <c r="J111" s="32"/>
    </row>
    <row r="112" spans="1:10" ht="35.1" customHeight="1" x14ac:dyDescent="0.25">
      <c r="A112" s="122" t="s">
        <v>97</v>
      </c>
      <c r="B112" s="122"/>
      <c r="C112" s="122"/>
      <c r="D112" s="122"/>
      <c r="E112" s="39" t="s">
        <v>96</v>
      </c>
      <c r="F112" s="38">
        <v>19176963.23</v>
      </c>
      <c r="G112" s="37">
        <f t="shared" si="11"/>
        <v>19176963.23</v>
      </c>
      <c r="H112" s="36"/>
      <c r="I112" s="35">
        <f t="shared" si="10"/>
        <v>19176963.23</v>
      </c>
      <c r="J112" s="32"/>
    </row>
    <row r="113" spans="1:10" ht="35.1" customHeight="1" x14ac:dyDescent="0.25">
      <c r="A113" s="122" t="s">
        <v>95</v>
      </c>
      <c r="B113" s="122"/>
      <c r="C113" s="122"/>
      <c r="D113" s="122"/>
      <c r="E113" s="39" t="s">
        <v>94</v>
      </c>
      <c r="F113" s="38">
        <v>64169446.93</v>
      </c>
      <c r="G113" s="37">
        <f t="shared" si="11"/>
        <v>64169446.93</v>
      </c>
      <c r="H113" s="36"/>
      <c r="I113" s="35">
        <f t="shared" si="10"/>
        <v>64169446.93</v>
      </c>
      <c r="J113" s="32"/>
    </row>
    <row r="114" spans="1:10" ht="35.1" customHeight="1" x14ac:dyDescent="0.25">
      <c r="A114" s="122" t="s">
        <v>93</v>
      </c>
      <c r="B114" s="122"/>
      <c r="C114" s="122"/>
      <c r="D114" s="122"/>
      <c r="E114" s="39" t="s">
        <v>92</v>
      </c>
      <c r="F114" s="38">
        <v>60000</v>
      </c>
      <c r="G114" s="37">
        <f t="shared" si="11"/>
        <v>60000</v>
      </c>
      <c r="H114" s="36"/>
      <c r="I114" s="35">
        <f t="shared" si="10"/>
        <v>60000</v>
      </c>
      <c r="J114" s="32"/>
    </row>
    <row r="115" spans="1:10" ht="35.1" customHeight="1" x14ac:dyDescent="0.25">
      <c r="A115" s="122" t="s">
        <v>91</v>
      </c>
      <c r="B115" s="122"/>
      <c r="C115" s="122"/>
      <c r="D115" s="122"/>
      <c r="E115" s="39" t="s">
        <v>90</v>
      </c>
      <c r="F115" s="38">
        <v>251780283.69999999</v>
      </c>
      <c r="G115" s="37">
        <f t="shared" si="11"/>
        <v>251780283.69999999</v>
      </c>
      <c r="H115" s="36">
        <v>1079288.77</v>
      </c>
      <c r="I115" s="35">
        <f t="shared" si="10"/>
        <v>252859572.47</v>
      </c>
      <c r="J115" s="32"/>
    </row>
    <row r="116" spans="1:10" ht="29.25" customHeight="1" x14ac:dyDescent="0.25">
      <c r="A116" s="122" t="s">
        <v>89</v>
      </c>
      <c r="B116" s="122"/>
      <c r="C116" s="122"/>
      <c r="D116" s="122"/>
      <c r="E116" s="39" t="s">
        <v>88</v>
      </c>
      <c r="F116" s="38">
        <v>10112213.08</v>
      </c>
      <c r="G116" s="37">
        <f t="shared" si="11"/>
        <v>10112213.08</v>
      </c>
      <c r="H116" s="36"/>
      <c r="I116" s="35">
        <f t="shared" si="10"/>
        <v>10112213.08</v>
      </c>
      <c r="J116" s="32"/>
    </row>
    <row r="117" spans="1:10" ht="33.75" customHeight="1" x14ac:dyDescent="0.25">
      <c r="A117" s="122" t="s">
        <v>87</v>
      </c>
      <c r="B117" s="122"/>
      <c r="C117" s="122"/>
      <c r="D117" s="122"/>
      <c r="E117" s="39" t="s">
        <v>86</v>
      </c>
      <c r="F117" s="38">
        <v>21836400</v>
      </c>
      <c r="G117" s="37">
        <f t="shared" si="11"/>
        <v>21836400</v>
      </c>
      <c r="H117" s="36"/>
      <c r="I117" s="35">
        <f t="shared" si="10"/>
        <v>21836400</v>
      </c>
    </row>
    <row r="118" spans="1:10" ht="27" customHeight="1" x14ac:dyDescent="0.25">
      <c r="A118" s="122" t="s">
        <v>85</v>
      </c>
      <c r="B118" s="122"/>
      <c r="C118" s="122"/>
      <c r="D118" s="122"/>
      <c r="E118" s="39" t="s">
        <v>84</v>
      </c>
      <c r="F118" s="38">
        <v>31387282.649999999</v>
      </c>
      <c r="G118" s="37">
        <f t="shared" si="11"/>
        <v>31387282.649999999</v>
      </c>
      <c r="H118" s="36"/>
      <c r="I118" s="35">
        <f t="shared" si="10"/>
        <v>31387282.649999999</v>
      </c>
    </row>
    <row r="119" spans="1:10" ht="36" customHeight="1" x14ac:dyDescent="0.25">
      <c r="A119" s="122" t="s">
        <v>83</v>
      </c>
      <c r="B119" s="122"/>
      <c r="C119" s="122"/>
      <c r="D119" s="122"/>
      <c r="E119" s="39" t="s">
        <v>82</v>
      </c>
      <c r="F119" s="38">
        <v>5557238.5700000003</v>
      </c>
      <c r="G119" s="37">
        <f t="shared" si="11"/>
        <v>5557238.5700000003</v>
      </c>
      <c r="H119" s="36"/>
      <c r="I119" s="35">
        <f t="shared" si="10"/>
        <v>5557238.5700000003</v>
      </c>
    </row>
    <row r="120" spans="1:10" ht="56.45" customHeight="1" x14ac:dyDescent="0.25">
      <c r="A120" s="124" t="s">
        <v>81</v>
      </c>
      <c r="B120" s="124"/>
      <c r="C120" s="124"/>
      <c r="D120" s="124"/>
      <c r="E120" s="124"/>
      <c r="F120" s="34">
        <f>F119+F118+F117+F116+F115+F114+F113+F112+F111+F110+F109</f>
        <v>500615984.06000006</v>
      </c>
      <c r="G120" s="34">
        <f>G119+G118+G117+G116+G115+G114+G113+G112+G111+G110+G109</f>
        <v>500615984.06000006</v>
      </c>
      <c r="H120" s="34">
        <f>H119+H118+H117+H116+H115+H114+H113+H112+H111+H110+H109</f>
        <v>1110449</v>
      </c>
      <c r="I120" s="33">
        <f>I119+I118+I117+I116+I115+I114+I113+I112+I111+I110+I109</f>
        <v>501726433.06</v>
      </c>
    </row>
    <row r="121" spans="1:10" ht="35.1" customHeight="1" x14ac:dyDescent="0.25">
      <c r="A121" s="69"/>
      <c r="B121" s="69"/>
      <c r="C121" s="69"/>
      <c r="D121" s="69"/>
      <c r="E121" s="69"/>
      <c r="F121" s="69"/>
      <c r="G121" s="69"/>
      <c r="H121" s="69"/>
      <c r="I121" s="69"/>
      <c r="J121" s="32"/>
    </row>
    <row r="122" spans="1:10" ht="35.1" customHeight="1" x14ac:dyDescent="0.25">
      <c r="A122" s="79"/>
      <c r="B122" s="79"/>
      <c r="C122" s="79"/>
      <c r="D122" s="79"/>
      <c r="E122" s="79"/>
      <c r="F122" s="42" t="s">
        <v>31</v>
      </c>
      <c r="G122" s="79"/>
      <c r="H122" s="79"/>
      <c r="I122" s="79"/>
      <c r="J122" s="32"/>
    </row>
    <row r="123" spans="1:10" ht="35.1" customHeight="1" x14ac:dyDescent="0.25">
      <c r="A123" s="79"/>
      <c r="B123" s="79"/>
      <c r="C123" s="79"/>
      <c r="D123" s="79"/>
      <c r="E123" s="79"/>
      <c r="G123" s="79"/>
      <c r="H123" s="79"/>
      <c r="I123" s="79"/>
      <c r="J123" s="32"/>
    </row>
    <row r="124" spans="1:10" ht="24.75" customHeight="1" x14ac:dyDescent="0.25">
      <c r="A124" s="123" t="s">
        <v>109</v>
      </c>
      <c r="B124" s="123"/>
      <c r="C124" s="123"/>
      <c r="D124" s="123"/>
      <c r="E124" s="41" t="s">
        <v>108</v>
      </c>
      <c r="F124" s="41" t="s">
        <v>107</v>
      </c>
      <c r="G124" s="41" t="s">
        <v>106</v>
      </c>
      <c r="H124" s="41" t="s">
        <v>105</v>
      </c>
      <c r="I124" s="40" t="s">
        <v>104</v>
      </c>
      <c r="J124" s="32"/>
    </row>
    <row r="125" spans="1:10" ht="35.1" customHeight="1" x14ac:dyDescent="0.25">
      <c r="A125" s="122" t="s">
        <v>103</v>
      </c>
      <c r="B125" s="122"/>
      <c r="C125" s="122"/>
      <c r="D125" s="122"/>
      <c r="E125" s="39" t="s">
        <v>102</v>
      </c>
      <c r="F125" s="38">
        <v>79626609.420000002</v>
      </c>
      <c r="G125" s="37">
        <f>F125</f>
        <v>79626609.420000002</v>
      </c>
      <c r="H125" s="36">
        <v>-8042.3</v>
      </c>
      <c r="I125" s="35">
        <f t="shared" ref="I125:I135" si="12">H125+F125</f>
        <v>79618567.120000005</v>
      </c>
      <c r="J125" s="32"/>
    </row>
    <row r="126" spans="1:10" ht="35.1" customHeight="1" x14ac:dyDescent="0.25">
      <c r="A126" s="122" t="s">
        <v>101</v>
      </c>
      <c r="B126" s="122"/>
      <c r="C126" s="122"/>
      <c r="D126" s="122"/>
      <c r="E126" s="39" t="s">
        <v>100</v>
      </c>
      <c r="F126" s="38">
        <v>522100</v>
      </c>
      <c r="G126" s="37">
        <f t="shared" ref="G126:G135" si="13">F126</f>
        <v>522100</v>
      </c>
      <c r="H126" s="36"/>
      <c r="I126" s="35">
        <f t="shared" si="12"/>
        <v>522100</v>
      </c>
      <c r="J126" s="32"/>
    </row>
    <row r="127" spans="1:10" ht="35.1" customHeight="1" x14ac:dyDescent="0.25">
      <c r="A127" s="122" t="s">
        <v>99</v>
      </c>
      <c r="B127" s="122"/>
      <c r="C127" s="122"/>
      <c r="D127" s="122"/>
      <c r="E127" s="39" t="s">
        <v>98</v>
      </c>
      <c r="F127" s="38">
        <v>20186241.120000001</v>
      </c>
      <c r="G127" s="37">
        <f t="shared" si="13"/>
        <v>20186241.120000001</v>
      </c>
      <c r="H127" s="36"/>
      <c r="I127" s="35">
        <f t="shared" si="12"/>
        <v>20186241.120000001</v>
      </c>
      <c r="J127" s="32"/>
    </row>
    <row r="128" spans="1:10" ht="35.1" customHeight="1" x14ac:dyDescent="0.25">
      <c r="A128" s="122" t="s">
        <v>97</v>
      </c>
      <c r="B128" s="122"/>
      <c r="C128" s="122"/>
      <c r="D128" s="122"/>
      <c r="E128" s="39" t="s">
        <v>96</v>
      </c>
      <c r="F128" s="38">
        <v>19774963.23</v>
      </c>
      <c r="G128" s="37">
        <f t="shared" si="13"/>
        <v>19774963.23</v>
      </c>
      <c r="H128" s="36"/>
      <c r="I128" s="35">
        <f t="shared" si="12"/>
        <v>19774963.23</v>
      </c>
      <c r="J128" s="32"/>
    </row>
    <row r="129" spans="1:10" ht="35.1" customHeight="1" x14ac:dyDescent="0.25">
      <c r="A129" s="122" t="s">
        <v>95</v>
      </c>
      <c r="B129" s="122"/>
      <c r="C129" s="122"/>
      <c r="D129" s="122"/>
      <c r="E129" s="39" t="s">
        <v>94</v>
      </c>
      <c r="F129" s="38">
        <v>71596455.200000003</v>
      </c>
      <c r="G129" s="37">
        <f t="shared" si="13"/>
        <v>71596455.200000003</v>
      </c>
      <c r="H129" s="36"/>
      <c r="I129" s="35">
        <f t="shared" si="12"/>
        <v>71596455.200000003</v>
      </c>
      <c r="J129" s="32"/>
    </row>
    <row r="130" spans="1:10" ht="35.1" customHeight="1" x14ac:dyDescent="0.25">
      <c r="A130" s="122" t="s">
        <v>93</v>
      </c>
      <c r="B130" s="122"/>
      <c r="C130" s="122"/>
      <c r="D130" s="122"/>
      <c r="E130" s="39" t="s">
        <v>92</v>
      </c>
      <c r="F130" s="38">
        <v>60000</v>
      </c>
      <c r="G130" s="37">
        <f t="shared" si="13"/>
        <v>60000</v>
      </c>
      <c r="H130" s="36"/>
      <c r="I130" s="35">
        <f t="shared" si="12"/>
        <v>60000</v>
      </c>
      <c r="J130" s="32"/>
    </row>
    <row r="131" spans="1:10" ht="35.1" customHeight="1" x14ac:dyDescent="0.25">
      <c r="A131" s="122" t="s">
        <v>91</v>
      </c>
      <c r="B131" s="122"/>
      <c r="C131" s="122"/>
      <c r="D131" s="122"/>
      <c r="E131" s="39" t="s">
        <v>90</v>
      </c>
      <c r="F131" s="38">
        <v>259088826.12</v>
      </c>
      <c r="G131" s="37">
        <f t="shared" si="13"/>
        <v>259088826.12</v>
      </c>
      <c r="H131" s="36">
        <v>1096215.3</v>
      </c>
      <c r="I131" s="35">
        <f t="shared" si="12"/>
        <v>260185041.42000002</v>
      </c>
      <c r="J131" s="32"/>
    </row>
    <row r="132" spans="1:10" ht="29.25" customHeight="1" x14ac:dyDescent="0.25">
      <c r="A132" s="122" t="s">
        <v>89</v>
      </c>
      <c r="B132" s="122"/>
      <c r="C132" s="122"/>
      <c r="D132" s="122"/>
      <c r="E132" s="39" t="s">
        <v>88</v>
      </c>
      <c r="F132" s="38">
        <v>10604547.98</v>
      </c>
      <c r="G132" s="37">
        <f t="shared" si="13"/>
        <v>10604547.98</v>
      </c>
      <c r="H132" s="36"/>
      <c r="I132" s="35">
        <f t="shared" si="12"/>
        <v>10604547.98</v>
      </c>
      <c r="J132" s="32"/>
    </row>
    <row r="133" spans="1:10" ht="23.25" customHeight="1" x14ac:dyDescent="0.25">
      <c r="A133" s="122" t="s">
        <v>87</v>
      </c>
      <c r="B133" s="122"/>
      <c r="C133" s="122"/>
      <c r="D133" s="122"/>
      <c r="E133" s="39" t="s">
        <v>86</v>
      </c>
      <c r="F133" s="38">
        <v>22266500</v>
      </c>
      <c r="G133" s="37">
        <f t="shared" si="13"/>
        <v>22266500</v>
      </c>
      <c r="H133" s="36"/>
      <c r="I133" s="35">
        <f t="shared" si="12"/>
        <v>22266500</v>
      </c>
    </row>
    <row r="134" spans="1:10" s="15" customFormat="1" ht="49.5" customHeight="1" x14ac:dyDescent="0.25">
      <c r="A134" s="122" t="s">
        <v>85</v>
      </c>
      <c r="B134" s="122"/>
      <c r="C134" s="122"/>
      <c r="D134" s="122"/>
      <c r="E134" s="39" t="s">
        <v>84</v>
      </c>
      <c r="F134" s="38">
        <v>34205135.189999998</v>
      </c>
      <c r="G134" s="37">
        <f t="shared" si="13"/>
        <v>34205135.189999998</v>
      </c>
      <c r="H134" s="36"/>
      <c r="I134" s="35">
        <f t="shared" si="12"/>
        <v>34205135.189999998</v>
      </c>
      <c r="J134" s="31"/>
    </row>
    <row r="135" spans="1:10" s="15" customFormat="1" ht="28.9" customHeight="1" x14ac:dyDescent="0.25">
      <c r="A135" s="122" t="s">
        <v>83</v>
      </c>
      <c r="B135" s="122"/>
      <c r="C135" s="122"/>
      <c r="D135" s="122"/>
      <c r="E135" s="39" t="s">
        <v>82</v>
      </c>
      <c r="F135" s="38">
        <v>5591760.4000000004</v>
      </c>
      <c r="G135" s="37">
        <f t="shared" si="13"/>
        <v>5591760.4000000004</v>
      </c>
      <c r="H135" s="36"/>
      <c r="I135" s="35">
        <f t="shared" si="12"/>
        <v>5591760.4000000004</v>
      </c>
      <c r="J135" s="31"/>
    </row>
    <row r="136" spans="1:10" s="15" customFormat="1" ht="39" customHeight="1" x14ac:dyDescent="0.25">
      <c r="A136" s="124" t="s">
        <v>81</v>
      </c>
      <c r="B136" s="124"/>
      <c r="C136" s="124"/>
      <c r="D136" s="124"/>
      <c r="E136" s="124"/>
      <c r="F136" s="34">
        <f>F135+F134+F133+F132+F131+F130+F129+F128+F127+F126+F125</f>
        <v>523523138.66000003</v>
      </c>
      <c r="G136" s="34">
        <f>G135+G134+G133+G132+G131+G130+G129+G128+G127+G126+G125</f>
        <v>523523138.66000003</v>
      </c>
      <c r="H136" s="34">
        <f>H135+H134+H133+H132+H131+H130+H129+H128+H127+H126+H125</f>
        <v>1088173</v>
      </c>
      <c r="I136" s="33">
        <f>I135+I134+I133+I132+I131+I130+I129+I128+I127+I126+I125</f>
        <v>524611311.66000003</v>
      </c>
      <c r="J136" s="31"/>
    </row>
    <row r="137" spans="1:10" s="15" customFormat="1" ht="18.75" x14ac:dyDescent="0.25">
      <c r="A137" s="69"/>
      <c r="B137" s="69"/>
      <c r="C137" s="69"/>
      <c r="D137" s="69"/>
      <c r="E137" s="69"/>
      <c r="F137" s="69"/>
      <c r="G137" s="69"/>
      <c r="H137" s="69"/>
      <c r="I137" s="69"/>
      <c r="J137" s="31"/>
    </row>
    <row r="138" spans="1:10" s="15" customFormat="1" ht="25.5" customHeight="1" x14ac:dyDescent="0.25">
      <c r="A138" s="78"/>
      <c r="B138" s="78"/>
      <c r="C138" s="78"/>
      <c r="D138" s="78"/>
      <c r="E138" s="78"/>
      <c r="F138" s="78"/>
      <c r="G138" s="78"/>
      <c r="H138" s="78"/>
      <c r="I138" s="78"/>
      <c r="J138" s="31"/>
    </row>
    <row r="139" spans="1:10" s="15" customFormat="1" ht="15" customHeight="1" x14ac:dyDescent="0.25">
      <c r="A139" s="227" t="s">
        <v>80</v>
      </c>
      <c r="B139" s="227"/>
      <c r="C139" s="227"/>
      <c r="D139" s="227"/>
      <c r="E139" s="227"/>
      <c r="F139" s="227"/>
      <c r="G139" s="227"/>
      <c r="H139" s="227"/>
      <c r="I139" s="227"/>
      <c r="J139" s="31"/>
    </row>
    <row r="140" spans="1:10" s="15" customFormat="1" ht="18.75" customHeight="1" x14ac:dyDescent="0.25">
      <c r="A140" s="78"/>
      <c r="J140" s="31"/>
    </row>
    <row r="141" spans="1:10" s="15" customFormat="1" ht="18.75" customHeight="1" x14ac:dyDescent="0.25">
      <c r="A141" s="228" t="s">
        <v>79</v>
      </c>
      <c r="B141" s="228"/>
      <c r="C141" s="228"/>
      <c r="D141" s="228"/>
      <c r="E141" s="228"/>
      <c r="F141" s="228"/>
      <c r="G141" s="228"/>
      <c r="H141" s="228"/>
      <c r="I141" s="228"/>
      <c r="J141" s="31"/>
    </row>
    <row r="142" spans="1:10" s="15" customFormat="1" ht="18.75" customHeight="1" x14ac:dyDescent="0.25">
      <c r="A142" s="162" t="s">
        <v>14</v>
      </c>
      <c r="B142" s="162"/>
      <c r="C142" s="162"/>
      <c r="D142" s="162"/>
      <c r="E142" s="162"/>
      <c r="F142" s="162"/>
      <c r="G142" s="162"/>
      <c r="H142" s="162"/>
      <c r="I142" s="162"/>
      <c r="J142" s="31"/>
    </row>
    <row r="143" spans="1:10" s="15" customFormat="1" ht="46.5" customHeight="1" x14ac:dyDescent="0.25">
      <c r="A143" s="163" t="s">
        <v>13</v>
      </c>
      <c r="B143" s="164"/>
      <c r="C143" s="163" t="s">
        <v>12</v>
      </c>
      <c r="D143" s="165"/>
      <c r="E143" s="165"/>
      <c r="F143" s="165"/>
      <c r="G143" s="165"/>
      <c r="H143" s="165"/>
      <c r="I143" s="164"/>
      <c r="J143" s="31"/>
    </row>
    <row r="144" spans="1:10" s="15" customFormat="1" ht="46.5" customHeight="1" x14ac:dyDescent="0.25">
      <c r="A144" s="166" t="s">
        <v>11</v>
      </c>
      <c r="B144" s="167"/>
      <c r="C144" s="137" t="s">
        <v>9</v>
      </c>
      <c r="D144" s="138"/>
      <c r="E144" s="139"/>
      <c r="F144" s="168" t="s">
        <v>7</v>
      </c>
      <c r="G144" s="169"/>
      <c r="H144" s="13" t="s">
        <v>9</v>
      </c>
      <c r="I144" s="12" t="s">
        <v>5</v>
      </c>
      <c r="J144" s="31"/>
    </row>
    <row r="145" spans="1:10" s="15" customFormat="1" ht="23.45" customHeight="1" x14ac:dyDescent="0.25">
      <c r="A145" s="166" t="s">
        <v>10</v>
      </c>
      <c r="B145" s="167"/>
      <c r="C145" s="137">
        <v>734167</v>
      </c>
      <c r="D145" s="138"/>
      <c r="E145" s="139"/>
      <c r="F145" s="168" t="s">
        <v>7</v>
      </c>
      <c r="G145" s="169"/>
      <c r="H145" s="68" t="s">
        <v>198</v>
      </c>
      <c r="I145" s="10" t="s">
        <v>5</v>
      </c>
      <c r="J145" s="31"/>
    </row>
    <row r="146" spans="1:10" s="15" customFormat="1" ht="22.9" customHeight="1" x14ac:dyDescent="0.25">
      <c r="A146" s="158" t="s">
        <v>8</v>
      </c>
      <c r="B146" s="159"/>
      <c r="C146" s="134">
        <v>77102722</v>
      </c>
      <c r="D146" s="135"/>
      <c r="E146" s="136"/>
      <c r="F146" s="160" t="s">
        <v>7</v>
      </c>
      <c r="G146" s="161"/>
      <c r="H146" s="71" t="s">
        <v>33</v>
      </c>
      <c r="I146" s="9" t="s">
        <v>5</v>
      </c>
      <c r="J146" s="31"/>
    </row>
    <row r="147" spans="1:10" s="15" customFormat="1" ht="78.75" customHeight="1" x14ac:dyDescent="0.25">
      <c r="A147" s="140" t="s">
        <v>4</v>
      </c>
      <c r="B147" s="141"/>
      <c r="C147" s="131">
        <f>-984029.49+263160.65</f>
        <v>-720868.84</v>
      </c>
      <c r="D147" s="132"/>
      <c r="E147" s="133"/>
      <c r="F147" s="146" t="s">
        <v>78</v>
      </c>
      <c r="G147" s="146"/>
      <c r="H147" s="146"/>
      <c r="I147" s="146"/>
      <c r="J147" s="31"/>
    </row>
    <row r="148" spans="1:10" s="15" customFormat="1" ht="49.5" customHeight="1" x14ac:dyDescent="0.25">
      <c r="A148" s="142"/>
      <c r="B148" s="143"/>
      <c r="C148" s="131">
        <v>-13299</v>
      </c>
      <c r="D148" s="132"/>
      <c r="E148" s="133"/>
      <c r="F148" s="147" t="s">
        <v>77</v>
      </c>
      <c r="G148" s="147"/>
      <c r="H148" s="147"/>
      <c r="I148" s="147"/>
      <c r="J148" s="31"/>
    </row>
    <row r="149" spans="1:10" s="15" customFormat="1" ht="46.9" customHeight="1" x14ac:dyDescent="0.25">
      <c r="A149" s="142"/>
      <c r="B149" s="143"/>
      <c r="C149" s="131">
        <v>-5</v>
      </c>
      <c r="D149" s="132"/>
      <c r="E149" s="133"/>
      <c r="F149" s="125" t="s">
        <v>76</v>
      </c>
      <c r="G149" s="126"/>
      <c r="H149" s="126"/>
      <c r="I149" s="127"/>
      <c r="J149" s="31"/>
    </row>
    <row r="150" spans="1:10" s="15" customFormat="1" ht="42.75" customHeight="1" x14ac:dyDescent="0.25">
      <c r="A150" s="142"/>
      <c r="B150" s="143"/>
      <c r="C150" s="131">
        <v>5</v>
      </c>
      <c r="D150" s="132"/>
      <c r="E150" s="133"/>
      <c r="F150" s="128"/>
      <c r="G150" s="129"/>
      <c r="H150" s="129"/>
      <c r="I150" s="130"/>
      <c r="J150" s="31"/>
    </row>
    <row r="151" spans="1:10" s="15" customFormat="1" ht="30.75" customHeight="1" x14ac:dyDescent="0.25">
      <c r="A151" s="142"/>
      <c r="B151" s="143"/>
      <c r="C151" s="131">
        <v>-39780</v>
      </c>
      <c r="D151" s="132"/>
      <c r="E151" s="133"/>
      <c r="F151" s="125" t="s">
        <v>75</v>
      </c>
      <c r="G151" s="126"/>
      <c r="H151" s="126"/>
      <c r="I151" s="127"/>
      <c r="J151" s="31"/>
    </row>
    <row r="152" spans="1:10" s="15" customFormat="1" ht="38.25" customHeight="1" x14ac:dyDescent="0.25">
      <c r="A152" s="142"/>
      <c r="B152" s="143"/>
      <c r="C152" s="131">
        <v>39780</v>
      </c>
      <c r="D152" s="132"/>
      <c r="E152" s="133"/>
      <c r="F152" s="128"/>
      <c r="G152" s="129"/>
      <c r="H152" s="129"/>
      <c r="I152" s="130"/>
      <c r="J152" s="31"/>
    </row>
    <row r="153" spans="1:10" s="15" customFormat="1" ht="45.75" customHeight="1" x14ac:dyDescent="0.25">
      <c r="A153" s="142"/>
      <c r="B153" s="143"/>
      <c r="C153" s="131">
        <v>-50000</v>
      </c>
      <c r="D153" s="132"/>
      <c r="E153" s="133"/>
      <c r="F153" s="148" t="s">
        <v>179</v>
      </c>
      <c r="G153" s="149"/>
      <c r="H153" s="149"/>
      <c r="I153" s="150"/>
      <c r="J153" s="31"/>
    </row>
    <row r="154" spans="1:10" s="15" customFormat="1" ht="63.75" customHeight="1" x14ac:dyDescent="0.25">
      <c r="A154" s="142"/>
      <c r="B154" s="143"/>
      <c r="C154" s="131">
        <v>50000</v>
      </c>
      <c r="D154" s="132"/>
      <c r="E154" s="133"/>
      <c r="F154" s="151"/>
      <c r="G154" s="152"/>
      <c r="H154" s="152"/>
      <c r="I154" s="153"/>
      <c r="J154" s="31"/>
    </row>
    <row r="155" spans="1:10" s="15" customFormat="1" ht="35.450000000000003" customHeight="1" x14ac:dyDescent="0.25">
      <c r="A155" s="142"/>
      <c r="B155" s="143"/>
      <c r="C155" s="131">
        <v>-144091.66</v>
      </c>
      <c r="D155" s="132"/>
      <c r="E155" s="133"/>
      <c r="F155" s="125" t="s">
        <v>187</v>
      </c>
      <c r="G155" s="126"/>
      <c r="H155" s="126"/>
      <c r="I155" s="127"/>
      <c r="J155" s="31"/>
    </row>
    <row r="156" spans="1:10" s="15" customFormat="1" ht="26.25" customHeight="1" x14ac:dyDescent="0.25">
      <c r="A156" s="142"/>
      <c r="B156" s="143"/>
      <c r="C156" s="131">
        <v>138923.66</v>
      </c>
      <c r="D156" s="132"/>
      <c r="E156" s="133"/>
      <c r="F156" s="154"/>
      <c r="G156" s="155"/>
      <c r="H156" s="155"/>
      <c r="I156" s="156"/>
      <c r="J156" s="31"/>
    </row>
    <row r="157" spans="1:10" s="15" customFormat="1" ht="33.75" customHeight="1" x14ac:dyDescent="0.25">
      <c r="A157" s="142"/>
      <c r="B157" s="143"/>
      <c r="C157" s="131">
        <v>5168</v>
      </c>
      <c r="D157" s="132"/>
      <c r="E157" s="133"/>
      <c r="F157" s="128"/>
      <c r="G157" s="129"/>
      <c r="H157" s="129"/>
      <c r="I157" s="130"/>
      <c r="J157" s="31"/>
    </row>
    <row r="158" spans="1:10" s="15" customFormat="1" ht="40.5" customHeight="1" x14ac:dyDescent="0.25">
      <c r="A158" s="142"/>
      <c r="B158" s="143"/>
      <c r="C158" s="131">
        <v>-300</v>
      </c>
      <c r="D158" s="132"/>
      <c r="E158" s="133"/>
      <c r="F158" s="125" t="s">
        <v>74</v>
      </c>
      <c r="G158" s="126"/>
      <c r="H158" s="126"/>
      <c r="I158" s="127"/>
      <c r="J158" s="31"/>
    </row>
    <row r="159" spans="1:10" s="15" customFormat="1" ht="36.6" customHeight="1" x14ac:dyDescent="0.25">
      <c r="A159" s="144"/>
      <c r="B159" s="145"/>
      <c r="C159" s="131">
        <v>300</v>
      </c>
      <c r="D159" s="132"/>
      <c r="E159" s="133"/>
      <c r="F159" s="128"/>
      <c r="G159" s="129"/>
      <c r="H159" s="129"/>
      <c r="I159" s="130"/>
      <c r="J159" s="31"/>
    </row>
    <row r="160" spans="1:10" s="15" customFormat="1" ht="18.75" customHeight="1" x14ac:dyDescent="0.25">
      <c r="A160" s="78"/>
      <c r="B160" s="78"/>
      <c r="C160" s="78"/>
      <c r="D160" s="78"/>
      <c r="E160" s="78"/>
      <c r="F160" s="78"/>
      <c r="G160" s="78"/>
      <c r="H160" s="78"/>
      <c r="I160" s="78"/>
      <c r="J160" s="31"/>
    </row>
    <row r="161" spans="1:10" s="15" customFormat="1" ht="18.75" customHeight="1" x14ac:dyDescent="0.25">
      <c r="A161" s="78"/>
      <c r="B161" s="78"/>
      <c r="C161" s="78"/>
      <c r="D161" s="78"/>
      <c r="E161" s="78"/>
      <c r="F161" s="78"/>
      <c r="G161" s="78"/>
      <c r="H161" s="78"/>
      <c r="I161" s="78"/>
      <c r="J161" s="31"/>
    </row>
    <row r="162" spans="1:10" s="15" customFormat="1" ht="18.75" customHeight="1" x14ac:dyDescent="0.25">
      <c r="A162" s="162" t="s">
        <v>34</v>
      </c>
      <c r="B162" s="162"/>
      <c r="C162" s="162"/>
      <c r="D162" s="162"/>
      <c r="E162" s="162"/>
      <c r="F162" s="162"/>
      <c r="G162" s="162"/>
      <c r="H162" s="162"/>
      <c r="I162" s="162"/>
      <c r="J162" s="31"/>
    </row>
    <row r="163" spans="1:10" s="15" customFormat="1" ht="46.5" customHeight="1" x14ac:dyDescent="0.25">
      <c r="A163" s="163" t="s">
        <v>13</v>
      </c>
      <c r="B163" s="164"/>
      <c r="C163" s="163" t="s">
        <v>12</v>
      </c>
      <c r="D163" s="165"/>
      <c r="E163" s="165"/>
      <c r="F163" s="165"/>
      <c r="G163" s="165"/>
      <c r="H163" s="165"/>
      <c r="I163" s="164"/>
      <c r="J163" s="31"/>
    </row>
    <row r="164" spans="1:10" s="15" customFormat="1" ht="26.25" customHeight="1" x14ac:dyDescent="0.25">
      <c r="A164" s="166" t="s">
        <v>11</v>
      </c>
      <c r="B164" s="167"/>
      <c r="C164" s="137" t="s">
        <v>9</v>
      </c>
      <c r="D164" s="138"/>
      <c r="E164" s="139"/>
      <c r="F164" s="168" t="s">
        <v>7</v>
      </c>
      <c r="G164" s="169"/>
      <c r="H164" s="13" t="s">
        <v>9</v>
      </c>
      <c r="I164" s="12" t="s">
        <v>5</v>
      </c>
      <c r="J164" s="31"/>
    </row>
    <row r="165" spans="1:10" s="15" customFormat="1" ht="30.6" customHeight="1" x14ac:dyDescent="0.25">
      <c r="A165" s="166" t="s">
        <v>10</v>
      </c>
      <c r="B165" s="167"/>
      <c r="C165" s="137">
        <v>7915</v>
      </c>
      <c r="D165" s="138"/>
      <c r="E165" s="139"/>
      <c r="F165" s="168" t="s">
        <v>7</v>
      </c>
      <c r="G165" s="169"/>
      <c r="H165" s="68" t="s">
        <v>33</v>
      </c>
      <c r="I165" s="10" t="s">
        <v>5</v>
      </c>
      <c r="J165" s="31"/>
    </row>
    <row r="166" spans="1:10" s="15" customFormat="1" ht="45.6" customHeight="1" x14ac:dyDescent="0.25">
      <c r="A166" s="158" t="s">
        <v>8</v>
      </c>
      <c r="B166" s="159"/>
      <c r="C166" s="134">
        <v>76313645</v>
      </c>
      <c r="D166" s="135"/>
      <c r="E166" s="136"/>
      <c r="F166" s="160" t="s">
        <v>7</v>
      </c>
      <c r="G166" s="161"/>
      <c r="H166" s="71" t="s">
        <v>73</v>
      </c>
      <c r="I166" s="9" t="s">
        <v>5</v>
      </c>
      <c r="J166" s="31"/>
    </row>
    <row r="167" spans="1:10" s="15" customFormat="1" ht="36" customHeight="1" x14ac:dyDescent="0.25">
      <c r="A167" s="157" t="s">
        <v>4</v>
      </c>
      <c r="B167" s="157"/>
      <c r="C167" s="131">
        <v>-7915.77</v>
      </c>
      <c r="D167" s="132"/>
      <c r="E167" s="133"/>
      <c r="F167" s="147" t="s">
        <v>71</v>
      </c>
      <c r="G167" s="147"/>
      <c r="H167" s="147"/>
      <c r="I167" s="147"/>
      <c r="J167" s="31"/>
    </row>
    <row r="168" spans="1:10" s="15" customFormat="1" ht="19.899999999999999" customHeight="1" x14ac:dyDescent="0.25">
      <c r="A168" s="78"/>
      <c r="B168" s="78"/>
      <c r="C168" s="78"/>
      <c r="D168" s="78"/>
      <c r="E168" s="78"/>
      <c r="F168" s="78"/>
      <c r="G168" s="78"/>
      <c r="H168" s="78"/>
      <c r="I168" s="78"/>
      <c r="J168" s="31"/>
    </row>
    <row r="169" spans="1:10" s="15" customFormat="1" ht="42" customHeight="1" x14ac:dyDescent="0.25">
      <c r="A169" s="162" t="s">
        <v>31</v>
      </c>
      <c r="B169" s="162"/>
      <c r="C169" s="162"/>
      <c r="D169" s="162"/>
      <c r="E169" s="162"/>
      <c r="F169" s="162"/>
      <c r="G169" s="162"/>
      <c r="H169" s="162"/>
      <c r="I169" s="162"/>
      <c r="J169" s="31"/>
    </row>
    <row r="170" spans="1:10" s="15" customFormat="1" ht="42" customHeight="1" x14ac:dyDescent="0.25">
      <c r="A170" s="163" t="s">
        <v>13</v>
      </c>
      <c r="B170" s="164"/>
      <c r="C170" s="163" t="s">
        <v>12</v>
      </c>
      <c r="D170" s="165"/>
      <c r="E170" s="165"/>
      <c r="F170" s="165"/>
      <c r="G170" s="165"/>
      <c r="H170" s="165"/>
      <c r="I170" s="164"/>
      <c r="J170" s="31"/>
    </row>
    <row r="171" spans="1:10" s="15" customFormat="1" ht="26.25" customHeight="1" x14ac:dyDescent="0.25">
      <c r="A171" s="166" t="s">
        <v>11</v>
      </c>
      <c r="B171" s="167"/>
      <c r="C171" s="137" t="s">
        <v>9</v>
      </c>
      <c r="D171" s="138"/>
      <c r="E171" s="139"/>
      <c r="F171" s="168" t="s">
        <v>7</v>
      </c>
      <c r="G171" s="169"/>
      <c r="H171" s="13" t="s">
        <v>9</v>
      </c>
      <c r="I171" s="12" t="s">
        <v>5</v>
      </c>
      <c r="J171" s="31"/>
    </row>
    <row r="172" spans="1:10" ht="39" customHeight="1" x14ac:dyDescent="0.25">
      <c r="A172" s="166" t="s">
        <v>10</v>
      </c>
      <c r="B172" s="167"/>
      <c r="C172" s="137">
        <v>8042</v>
      </c>
      <c r="D172" s="138"/>
      <c r="E172" s="139"/>
      <c r="F172" s="168" t="s">
        <v>7</v>
      </c>
      <c r="G172" s="169"/>
      <c r="H172" s="68" t="s">
        <v>30</v>
      </c>
      <c r="I172" s="10" t="s">
        <v>5</v>
      </c>
    </row>
    <row r="173" spans="1:10" ht="37.5" customHeight="1" x14ac:dyDescent="0.25">
      <c r="A173" s="158" t="s">
        <v>8</v>
      </c>
      <c r="B173" s="159"/>
      <c r="C173" s="134">
        <v>79618567</v>
      </c>
      <c r="D173" s="135"/>
      <c r="E173" s="136"/>
      <c r="F173" s="160" t="s">
        <v>7</v>
      </c>
      <c r="G173" s="161"/>
      <c r="H173" s="71" t="s">
        <v>72</v>
      </c>
      <c r="I173" s="9" t="s">
        <v>5</v>
      </c>
    </row>
    <row r="174" spans="1:10" ht="39" customHeight="1" x14ac:dyDescent="0.25">
      <c r="A174" s="157" t="s">
        <v>4</v>
      </c>
      <c r="B174" s="157"/>
      <c r="C174" s="131">
        <v>-8042.3</v>
      </c>
      <c r="D174" s="132"/>
      <c r="E174" s="133"/>
      <c r="F174" s="147" t="s">
        <v>71</v>
      </c>
      <c r="G174" s="147"/>
      <c r="H174" s="147"/>
      <c r="I174" s="147"/>
    </row>
    <row r="175" spans="1:10" ht="31.5" customHeight="1" x14ac:dyDescent="0.25">
      <c r="A175" s="78"/>
      <c r="B175" s="78"/>
      <c r="C175" s="78"/>
      <c r="D175" s="78"/>
      <c r="E175" s="78"/>
      <c r="F175" s="78"/>
      <c r="G175" s="78"/>
      <c r="H175" s="78"/>
      <c r="I175" s="78"/>
    </row>
    <row r="176" spans="1:10" ht="12" customHeight="1" x14ac:dyDescent="0.25">
      <c r="A176" s="106" t="s">
        <v>70</v>
      </c>
      <c r="B176" s="106"/>
      <c r="C176" s="106"/>
      <c r="D176" s="106"/>
      <c r="E176" s="106"/>
      <c r="F176" s="106"/>
      <c r="G176" s="106"/>
      <c r="H176" s="106"/>
      <c r="I176" s="106"/>
    </row>
    <row r="177" spans="1:9" ht="47.45" customHeight="1" x14ac:dyDescent="0.25">
      <c r="A177" s="69"/>
      <c r="F177" s="15"/>
      <c r="G177" s="15"/>
      <c r="H177" s="15"/>
      <c r="I177" s="15"/>
    </row>
    <row r="178" spans="1:9" ht="35.25" customHeight="1" x14ac:dyDescent="0.25">
      <c r="A178" s="115" t="s">
        <v>69</v>
      </c>
      <c r="B178" s="115"/>
      <c r="C178" s="115"/>
      <c r="D178" s="115"/>
      <c r="E178" s="115"/>
      <c r="F178" s="115"/>
      <c r="G178" s="115"/>
      <c r="H178" s="115"/>
      <c r="I178" s="115"/>
    </row>
    <row r="179" spans="1:9" ht="39.75" customHeight="1" x14ac:dyDescent="0.25">
      <c r="A179" s="170" t="s">
        <v>14</v>
      </c>
      <c r="B179" s="170"/>
      <c r="C179" s="170"/>
      <c r="D179" s="170"/>
      <c r="E179" s="170"/>
      <c r="F179" s="170"/>
      <c r="G179" s="170"/>
      <c r="H179" s="170"/>
      <c r="I179" s="170"/>
    </row>
    <row r="180" spans="1:9" ht="36" customHeight="1" x14ac:dyDescent="0.25">
      <c r="A180" s="73"/>
      <c r="B180" s="73"/>
      <c r="C180" s="73"/>
      <c r="D180" s="73"/>
      <c r="E180" s="73"/>
      <c r="F180" s="80"/>
      <c r="G180" s="80"/>
      <c r="H180" s="80"/>
      <c r="I180" s="80"/>
    </row>
    <row r="181" spans="1:9" ht="63.75" customHeight="1" x14ac:dyDescent="0.25">
      <c r="A181" s="171" t="s">
        <v>13</v>
      </c>
      <c r="B181" s="172"/>
      <c r="C181" s="171" t="s">
        <v>12</v>
      </c>
      <c r="D181" s="173"/>
      <c r="E181" s="173"/>
      <c r="F181" s="173"/>
      <c r="G181" s="173"/>
      <c r="H181" s="173"/>
      <c r="I181" s="172"/>
    </row>
    <row r="182" spans="1:9" ht="40.5" customHeight="1" x14ac:dyDescent="0.25">
      <c r="A182" s="174" t="s">
        <v>11</v>
      </c>
      <c r="B182" s="175"/>
      <c r="C182" s="176">
        <v>39076</v>
      </c>
      <c r="D182" s="177"/>
      <c r="E182" s="178"/>
      <c r="F182" s="168" t="s">
        <v>7</v>
      </c>
      <c r="G182" s="169"/>
      <c r="H182" s="13" t="s">
        <v>66</v>
      </c>
      <c r="I182" s="12" t="s">
        <v>5</v>
      </c>
    </row>
    <row r="183" spans="1:9" ht="28.9" customHeight="1" x14ac:dyDescent="0.25">
      <c r="A183" s="174" t="s">
        <v>10</v>
      </c>
      <c r="B183" s="175"/>
      <c r="C183" s="176" t="s">
        <v>9</v>
      </c>
      <c r="D183" s="177"/>
      <c r="E183" s="178"/>
      <c r="F183" s="168" t="s">
        <v>7</v>
      </c>
      <c r="G183" s="169"/>
      <c r="H183" s="13" t="s">
        <v>9</v>
      </c>
      <c r="I183" s="10" t="s">
        <v>5</v>
      </c>
    </row>
    <row r="184" spans="1:9" ht="29.45" customHeight="1" x14ac:dyDescent="0.25">
      <c r="A184" s="195" t="s">
        <v>8</v>
      </c>
      <c r="B184" s="196"/>
      <c r="C184" s="189">
        <v>19950194</v>
      </c>
      <c r="D184" s="190"/>
      <c r="E184" s="191"/>
      <c r="F184" s="160" t="s">
        <v>7</v>
      </c>
      <c r="G184" s="161"/>
      <c r="H184" s="71" t="s">
        <v>68</v>
      </c>
      <c r="I184" s="9" t="s">
        <v>5</v>
      </c>
    </row>
    <row r="185" spans="1:9" ht="55.5" customHeight="1" x14ac:dyDescent="0.25">
      <c r="A185" s="179" t="s">
        <v>4</v>
      </c>
      <c r="B185" s="180"/>
      <c r="C185" s="192">
        <v>39076</v>
      </c>
      <c r="D185" s="193"/>
      <c r="E185" s="194"/>
      <c r="F185" s="185" t="s">
        <v>65</v>
      </c>
      <c r="G185" s="186"/>
      <c r="H185" s="186"/>
      <c r="I185" s="187"/>
    </row>
    <row r="186" spans="1:9" ht="42" customHeight="1" x14ac:dyDescent="0.25">
      <c r="A186" s="181"/>
      <c r="B186" s="182"/>
      <c r="C186" s="188">
        <v>-1080089</v>
      </c>
      <c r="D186" s="188"/>
      <c r="E186" s="188"/>
      <c r="F186" s="148" t="s">
        <v>64</v>
      </c>
      <c r="G186" s="149"/>
      <c r="H186" s="149"/>
      <c r="I186" s="150"/>
    </row>
    <row r="187" spans="1:9" ht="31.5" customHeight="1" x14ac:dyDescent="0.25">
      <c r="A187" s="181"/>
      <c r="B187" s="182"/>
      <c r="C187" s="188">
        <v>1080089</v>
      </c>
      <c r="D187" s="188"/>
      <c r="E187" s="188"/>
      <c r="F187" s="151"/>
      <c r="G187" s="152"/>
      <c r="H187" s="152"/>
      <c r="I187" s="153"/>
    </row>
    <row r="188" spans="1:9" ht="30.75" customHeight="1" x14ac:dyDescent="0.25">
      <c r="A188" s="181"/>
      <c r="B188" s="182"/>
      <c r="C188" s="188">
        <v>-563297.18000000005</v>
      </c>
      <c r="D188" s="188"/>
      <c r="E188" s="188"/>
      <c r="F188" s="229" t="s">
        <v>67</v>
      </c>
      <c r="G188" s="230"/>
      <c r="H188" s="230"/>
      <c r="I188" s="231"/>
    </row>
    <row r="189" spans="1:9" ht="47.45" customHeight="1" x14ac:dyDescent="0.25">
      <c r="A189" s="183"/>
      <c r="B189" s="184"/>
      <c r="C189" s="188">
        <v>563297.18000000005</v>
      </c>
      <c r="D189" s="188"/>
      <c r="E189" s="188"/>
      <c r="F189" s="232"/>
      <c r="G189" s="233"/>
      <c r="H189" s="233"/>
      <c r="I189" s="234"/>
    </row>
    <row r="190" spans="1:9" ht="18.75" customHeight="1" x14ac:dyDescent="0.25">
      <c r="A190" s="27"/>
      <c r="B190" s="27"/>
      <c r="C190" s="17"/>
      <c r="D190" s="17"/>
      <c r="E190" s="17"/>
      <c r="F190" s="16"/>
      <c r="G190" s="16"/>
      <c r="H190" s="16"/>
      <c r="I190" s="16"/>
    </row>
    <row r="191" spans="1:9" ht="18.75" customHeight="1" x14ac:dyDescent="0.25">
      <c r="A191" s="170" t="s">
        <v>34</v>
      </c>
      <c r="B191" s="170"/>
      <c r="C191" s="170"/>
      <c r="D191" s="170"/>
      <c r="E191" s="170"/>
      <c r="F191" s="170"/>
      <c r="G191" s="170"/>
      <c r="H191" s="170"/>
      <c r="I191" s="170"/>
    </row>
    <row r="192" spans="1:9" ht="36" customHeight="1" x14ac:dyDescent="0.25">
      <c r="A192" s="73"/>
      <c r="B192" s="73"/>
      <c r="C192" s="73"/>
      <c r="D192" s="73"/>
      <c r="E192" s="73"/>
      <c r="F192" s="80"/>
      <c r="G192" s="80"/>
      <c r="H192" s="80"/>
      <c r="I192" s="80"/>
    </row>
    <row r="193" spans="1:9" ht="45" customHeight="1" x14ac:dyDescent="0.25">
      <c r="A193" s="171" t="s">
        <v>13</v>
      </c>
      <c r="B193" s="172"/>
      <c r="C193" s="171" t="s">
        <v>12</v>
      </c>
      <c r="D193" s="173"/>
      <c r="E193" s="173"/>
      <c r="F193" s="173"/>
      <c r="G193" s="173"/>
      <c r="H193" s="173"/>
      <c r="I193" s="172"/>
    </row>
    <row r="194" spans="1:9" ht="34.5" customHeight="1" x14ac:dyDescent="0.25">
      <c r="A194" s="174" t="s">
        <v>11</v>
      </c>
      <c r="B194" s="175"/>
      <c r="C194" s="176">
        <v>39076</v>
      </c>
      <c r="D194" s="177"/>
      <c r="E194" s="178"/>
      <c r="F194" s="168" t="s">
        <v>7</v>
      </c>
      <c r="G194" s="169"/>
      <c r="H194" s="13" t="s">
        <v>66</v>
      </c>
      <c r="I194" s="12" t="s">
        <v>5</v>
      </c>
    </row>
    <row r="195" spans="1:9" ht="27.75" customHeight="1" x14ac:dyDescent="0.25">
      <c r="A195" s="174" t="s">
        <v>10</v>
      </c>
      <c r="B195" s="175"/>
      <c r="C195" s="176" t="s">
        <v>9</v>
      </c>
      <c r="D195" s="177"/>
      <c r="E195" s="178"/>
      <c r="F195" s="168" t="s">
        <v>7</v>
      </c>
      <c r="G195" s="169"/>
      <c r="H195" s="13" t="s">
        <v>9</v>
      </c>
      <c r="I195" s="10" t="s">
        <v>5</v>
      </c>
    </row>
    <row r="196" spans="1:9" ht="25.5" customHeight="1" x14ac:dyDescent="0.25">
      <c r="A196" s="195" t="s">
        <v>8</v>
      </c>
      <c r="B196" s="196"/>
      <c r="C196" s="189">
        <v>19751671</v>
      </c>
      <c r="D196" s="190"/>
      <c r="E196" s="191"/>
      <c r="F196" s="160" t="s">
        <v>7</v>
      </c>
      <c r="G196" s="161"/>
      <c r="H196" s="30">
        <v>12</v>
      </c>
      <c r="I196" s="9" t="s">
        <v>5</v>
      </c>
    </row>
    <row r="197" spans="1:9" ht="45" customHeight="1" x14ac:dyDescent="0.25">
      <c r="A197" s="179" t="s">
        <v>4</v>
      </c>
      <c r="B197" s="180"/>
      <c r="C197" s="192">
        <v>39076</v>
      </c>
      <c r="D197" s="193"/>
      <c r="E197" s="194"/>
      <c r="F197" s="185" t="s">
        <v>65</v>
      </c>
      <c r="G197" s="186"/>
      <c r="H197" s="186"/>
      <c r="I197" s="187"/>
    </row>
    <row r="198" spans="1:9" ht="32.25" customHeight="1" x14ac:dyDescent="0.25">
      <c r="A198" s="181"/>
      <c r="B198" s="182"/>
      <c r="C198" s="188">
        <v>-1142208</v>
      </c>
      <c r="D198" s="188"/>
      <c r="E198" s="188"/>
      <c r="F198" s="148" t="s">
        <v>64</v>
      </c>
      <c r="G198" s="149"/>
      <c r="H198" s="149"/>
      <c r="I198" s="150"/>
    </row>
    <row r="199" spans="1:9" ht="26.25" customHeight="1" x14ac:dyDescent="0.25">
      <c r="A199" s="183"/>
      <c r="B199" s="184"/>
      <c r="C199" s="188">
        <v>1142208</v>
      </c>
      <c r="D199" s="188"/>
      <c r="E199" s="188"/>
      <c r="F199" s="151"/>
      <c r="G199" s="152"/>
      <c r="H199" s="152"/>
      <c r="I199" s="153"/>
    </row>
    <row r="200" spans="1:9" ht="18.75" customHeight="1" x14ac:dyDescent="0.25">
      <c r="A200" s="27"/>
      <c r="B200" s="27"/>
      <c r="C200" s="17"/>
      <c r="D200" s="17"/>
      <c r="E200" s="17"/>
      <c r="F200" s="16"/>
      <c r="G200" s="16"/>
      <c r="H200" s="16"/>
      <c r="I200" s="16"/>
    </row>
    <row r="201" spans="1:9" ht="18.75" customHeight="1" x14ac:dyDescent="0.25">
      <c r="A201" s="170" t="s">
        <v>31</v>
      </c>
      <c r="B201" s="170"/>
      <c r="C201" s="170"/>
      <c r="D201" s="170"/>
      <c r="E201" s="170"/>
      <c r="F201" s="170"/>
      <c r="G201" s="170"/>
      <c r="H201" s="170"/>
      <c r="I201" s="170"/>
    </row>
    <row r="202" spans="1:9" ht="36" customHeight="1" x14ac:dyDescent="0.25">
      <c r="A202" s="73"/>
      <c r="B202" s="73"/>
      <c r="C202" s="73"/>
      <c r="D202" s="73"/>
      <c r="E202" s="73"/>
      <c r="F202" s="80"/>
      <c r="G202" s="80"/>
      <c r="H202" s="80"/>
      <c r="I202" s="80"/>
    </row>
    <row r="203" spans="1:9" ht="40.5" customHeight="1" x14ac:dyDescent="0.25">
      <c r="A203" s="171" t="s">
        <v>13</v>
      </c>
      <c r="B203" s="172"/>
      <c r="C203" s="171" t="s">
        <v>12</v>
      </c>
      <c r="D203" s="173"/>
      <c r="E203" s="173"/>
      <c r="F203" s="173"/>
      <c r="G203" s="173"/>
      <c r="H203" s="173"/>
      <c r="I203" s="172"/>
    </row>
    <row r="204" spans="1:9" ht="27" customHeight="1" x14ac:dyDescent="0.25">
      <c r="A204" s="174" t="s">
        <v>11</v>
      </c>
      <c r="B204" s="175"/>
      <c r="C204" s="176" t="s">
        <v>9</v>
      </c>
      <c r="D204" s="177"/>
      <c r="E204" s="178"/>
      <c r="F204" s="168" t="s">
        <v>7</v>
      </c>
      <c r="G204" s="169"/>
      <c r="H204" s="13" t="s">
        <v>9</v>
      </c>
      <c r="I204" s="12" t="s">
        <v>5</v>
      </c>
    </row>
    <row r="205" spans="1:9" ht="13.5" customHeight="1" x14ac:dyDescent="0.25">
      <c r="A205" s="174" t="s">
        <v>10</v>
      </c>
      <c r="B205" s="175"/>
      <c r="C205" s="176" t="s">
        <v>9</v>
      </c>
      <c r="D205" s="177"/>
      <c r="E205" s="178"/>
      <c r="F205" s="168" t="s">
        <v>7</v>
      </c>
      <c r="G205" s="169"/>
      <c r="H205" s="13" t="s">
        <v>9</v>
      </c>
      <c r="I205" s="10" t="s">
        <v>5</v>
      </c>
    </row>
    <row r="206" spans="1:9" ht="24.75" customHeight="1" x14ac:dyDescent="0.25">
      <c r="A206" s="195" t="s">
        <v>8</v>
      </c>
      <c r="B206" s="196"/>
      <c r="C206" s="189">
        <v>20186241</v>
      </c>
      <c r="D206" s="190"/>
      <c r="E206" s="191"/>
      <c r="F206" s="160" t="s">
        <v>7</v>
      </c>
      <c r="G206" s="161"/>
      <c r="H206" s="30">
        <v>12</v>
      </c>
      <c r="I206" s="9" t="s">
        <v>5</v>
      </c>
    </row>
    <row r="207" spans="1:9" ht="25.9" customHeight="1" x14ac:dyDescent="0.25">
      <c r="A207" s="235" t="s">
        <v>4</v>
      </c>
      <c r="B207" s="235"/>
      <c r="C207" s="188">
        <v>-1333683</v>
      </c>
      <c r="D207" s="188"/>
      <c r="E207" s="188"/>
      <c r="F207" s="148" t="s">
        <v>64</v>
      </c>
      <c r="G207" s="149"/>
      <c r="H207" s="149"/>
      <c r="I207" s="150"/>
    </row>
    <row r="208" spans="1:9" ht="16.149999999999999" customHeight="1" x14ac:dyDescent="0.25">
      <c r="A208" s="235"/>
      <c r="B208" s="235"/>
      <c r="C208" s="188">
        <v>1333683</v>
      </c>
      <c r="D208" s="188"/>
      <c r="E208" s="188"/>
      <c r="F208" s="151"/>
      <c r="G208" s="152"/>
      <c r="H208" s="152"/>
      <c r="I208" s="153"/>
    </row>
    <row r="209" spans="1:9" ht="18.75" customHeight="1" x14ac:dyDescent="0.25">
      <c r="A209" s="27"/>
      <c r="B209" s="27"/>
      <c r="C209" s="17"/>
      <c r="D209" s="17"/>
      <c r="E209" s="17"/>
      <c r="F209" s="16"/>
      <c r="G209" s="16"/>
      <c r="H209" s="16"/>
      <c r="I209" s="16"/>
    </row>
    <row r="210" spans="1:9" ht="36.6" customHeight="1" x14ac:dyDescent="0.25">
      <c r="A210" s="106" t="s">
        <v>63</v>
      </c>
      <c r="B210" s="106"/>
      <c r="C210" s="106"/>
      <c r="D210" s="106"/>
      <c r="E210" s="106"/>
      <c r="F210" s="106"/>
      <c r="G210" s="106"/>
      <c r="H210" s="106"/>
      <c r="I210" s="106"/>
    </row>
    <row r="211" spans="1:9" ht="18.75" customHeight="1" x14ac:dyDescent="0.25">
      <c r="A211" s="115" t="s">
        <v>62</v>
      </c>
      <c r="B211" s="115"/>
      <c r="C211" s="115"/>
      <c r="D211" s="115"/>
      <c r="E211" s="115"/>
      <c r="F211" s="115"/>
      <c r="G211" s="115"/>
      <c r="H211" s="115"/>
      <c r="I211" s="115"/>
    </row>
    <row r="212" spans="1:9" ht="18.75" customHeight="1" x14ac:dyDescent="0.25">
      <c r="A212" s="170" t="s">
        <v>14</v>
      </c>
      <c r="B212" s="170"/>
      <c r="C212" s="170"/>
      <c r="D212" s="170"/>
      <c r="E212" s="170"/>
      <c r="F212" s="170"/>
      <c r="G212" s="170"/>
      <c r="H212" s="170"/>
      <c r="I212" s="170"/>
    </row>
    <row r="213" spans="1:9" ht="28.15" customHeight="1" x14ac:dyDescent="0.25">
      <c r="A213" s="29"/>
      <c r="B213" s="29"/>
      <c r="C213" s="29"/>
      <c r="D213" s="29"/>
      <c r="E213" s="29"/>
      <c r="F213" s="29"/>
      <c r="G213" s="29"/>
      <c r="H213" s="29"/>
      <c r="I213" s="29"/>
    </row>
    <row r="214" spans="1:9" ht="44.45" customHeight="1" x14ac:dyDescent="0.25">
      <c r="A214" s="221" t="s">
        <v>13</v>
      </c>
      <c r="B214" s="221"/>
      <c r="C214" s="221" t="s">
        <v>12</v>
      </c>
      <c r="D214" s="221"/>
      <c r="E214" s="221"/>
      <c r="F214" s="221"/>
      <c r="G214" s="221"/>
      <c r="H214" s="221"/>
      <c r="I214" s="221"/>
    </row>
    <row r="215" spans="1:9" ht="58.5" customHeight="1" x14ac:dyDescent="0.25">
      <c r="A215" s="215" t="s">
        <v>11</v>
      </c>
      <c r="B215" s="215"/>
      <c r="C215" s="216">
        <v>4029612</v>
      </c>
      <c r="D215" s="216"/>
      <c r="E215" s="216"/>
      <c r="F215" s="236" t="s">
        <v>7</v>
      </c>
      <c r="G215" s="236"/>
      <c r="H215" s="7" t="s">
        <v>46</v>
      </c>
      <c r="I215" s="74" t="s">
        <v>5</v>
      </c>
    </row>
    <row r="216" spans="1:9" ht="120.75" customHeight="1" x14ac:dyDescent="0.25">
      <c r="A216" s="215" t="s">
        <v>10</v>
      </c>
      <c r="B216" s="215"/>
      <c r="C216" s="216" t="s">
        <v>9</v>
      </c>
      <c r="D216" s="216"/>
      <c r="E216" s="216"/>
      <c r="F216" s="236" t="s">
        <v>7</v>
      </c>
      <c r="G216" s="236"/>
      <c r="H216" s="76" t="s">
        <v>9</v>
      </c>
      <c r="I216" s="5" t="s">
        <v>5</v>
      </c>
    </row>
    <row r="217" spans="1:9" ht="27" customHeight="1" x14ac:dyDescent="0.25">
      <c r="A217" s="237" t="s">
        <v>8</v>
      </c>
      <c r="B217" s="237"/>
      <c r="C217" s="218">
        <v>22978935</v>
      </c>
      <c r="D217" s="218"/>
      <c r="E217" s="218"/>
      <c r="F217" s="238" t="s">
        <v>7</v>
      </c>
      <c r="G217" s="238"/>
      <c r="H217" s="28">
        <v>42</v>
      </c>
      <c r="I217" s="4" t="s">
        <v>5</v>
      </c>
    </row>
    <row r="218" spans="1:9" ht="65.25" customHeight="1" x14ac:dyDescent="0.25">
      <c r="A218" s="239" t="s">
        <v>4</v>
      </c>
      <c r="B218" s="240"/>
      <c r="C218" s="202">
        <v>24598.720000000001</v>
      </c>
      <c r="D218" s="202"/>
      <c r="E218" s="202"/>
      <c r="F218" s="203" t="s">
        <v>199</v>
      </c>
      <c r="G218" s="204"/>
      <c r="H218" s="204"/>
      <c r="I218" s="205"/>
    </row>
    <row r="219" spans="1:9" ht="76.5" customHeight="1" x14ac:dyDescent="0.25">
      <c r="A219" s="241"/>
      <c r="B219" s="242"/>
      <c r="C219" s="202">
        <v>1294.67</v>
      </c>
      <c r="D219" s="202"/>
      <c r="E219" s="202"/>
      <c r="F219" s="203" t="s">
        <v>61</v>
      </c>
      <c r="G219" s="204"/>
      <c r="H219" s="204"/>
      <c r="I219" s="205"/>
    </row>
    <row r="220" spans="1:9" ht="124.5" customHeight="1" x14ac:dyDescent="0.25">
      <c r="A220" s="241"/>
      <c r="B220" s="242"/>
      <c r="C220" s="202">
        <v>3803533.25</v>
      </c>
      <c r="D220" s="202"/>
      <c r="E220" s="202"/>
      <c r="F220" s="146" t="s">
        <v>60</v>
      </c>
      <c r="G220" s="146"/>
      <c r="H220" s="146"/>
      <c r="I220" s="146"/>
    </row>
    <row r="221" spans="1:9" ht="70.5" customHeight="1" x14ac:dyDescent="0.25">
      <c r="A221" s="241"/>
      <c r="B221" s="242"/>
      <c r="C221" s="202">
        <v>200185.96</v>
      </c>
      <c r="D221" s="202"/>
      <c r="E221" s="202"/>
      <c r="F221" s="146" t="s">
        <v>59</v>
      </c>
      <c r="G221" s="146"/>
      <c r="H221" s="146"/>
      <c r="I221" s="146"/>
    </row>
    <row r="222" spans="1:9" ht="49.5" customHeight="1" x14ac:dyDescent="0.25">
      <c r="A222" s="241"/>
      <c r="B222" s="242"/>
      <c r="C222" s="202">
        <v>-2600</v>
      </c>
      <c r="D222" s="202"/>
      <c r="E222" s="202"/>
      <c r="F222" s="125" t="s">
        <v>58</v>
      </c>
      <c r="G222" s="126"/>
      <c r="H222" s="126"/>
      <c r="I222" s="127"/>
    </row>
    <row r="223" spans="1:9" ht="54.75" customHeight="1" x14ac:dyDescent="0.25">
      <c r="A223" s="243"/>
      <c r="B223" s="244"/>
      <c r="C223" s="202">
        <v>2600</v>
      </c>
      <c r="D223" s="202"/>
      <c r="E223" s="202"/>
      <c r="F223" s="128"/>
      <c r="G223" s="129"/>
      <c r="H223" s="129"/>
      <c r="I223" s="130"/>
    </row>
    <row r="224" spans="1:9" ht="23.45" customHeight="1" x14ac:dyDescent="0.25">
      <c r="A224" s="27"/>
      <c r="B224" s="27"/>
      <c r="C224" s="17"/>
      <c r="D224" s="17"/>
      <c r="E224" s="17"/>
      <c r="F224" s="16"/>
      <c r="G224" s="16"/>
      <c r="H224" s="16"/>
      <c r="I224" s="16"/>
    </row>
    <row r="225" spans="1:9" ht="44.45" customHeight="1" x14ac:dyDescent="0.25">
      <c r="A225" s="106" t="s">
        <v>57</v>
      </c>
      <c r="B225" s="106"/>
      <c r="C225" s="106"/>
      <c r="D225" s="106"/>
      <c r="E225" s="106"/>
      <c r="F225" s="106"/>
      <c r="G225" s="106"/>
      <c r="H225" s="106"/>
      <c r="I225" s="106"/>
    </row>
    <row r="226" spans="1:9" ht="18.75" customHeight="1" x14ac:dyDescent="0.25">
      <c r="A226" s="115" t="s">
        <v>56</v>
      </c>
      <c r="B226" s="115"/>
      <c r="C226" s="115"/>
      <c r="D226" s="115"/>
      <c r="E226" s="115"/>
      <c r="F226" s="115"/>
      <c r="G226" s="115"/>
      <c r="H226" s="115"/>
      <c r="I226" s="115"/>
    </row>
    <row r="227" spans="1:9" ht="18.75" customHeight="1" x14ac:dyDescent="0.3">
      <c r="A227" s="210" t="s">
        <v>14</v>
      </c>
      <c r="B227" s="210"/>
      <c r="C227" s="210"/>
      <c r="D227" s="210"/>
      <c r="E227" s="210"/>
      <c r="F227" s="210"/>
      <c r="G227" s="210"/>
      <c r="H227" s="210"/>
      <c r="I227" s="210"/>
    </row>
    <row r="228" spans="1:9" ht="28.9" customHeight="1" x14ac:dyDescent="0.25">
      <c r="A228" s="75"/>
      <c r="B228" s="75"/>
      <c r="C228" s="75"/>
      <c r="D228" s="75"/>
      <c r="E228" s="75"/>
      <c r="F228" s="75"/>
      <c r="G228" s="75"/>
      <c r="H228" s="75"/>
      <c r="I228" s="75"/>
    </row>
    <row r="229" spans="1:9" ht="43.9" customHeight="1" x14ac:dyDescent="0.25">
      <c r="A229" s="171" t="s">
        <v>13</v>
      </c>
      <c r="B229" s="172"/>
      <c r="C229" s="171" t="s">
        <v>12</v>
      </c>
      <c r="D229" s="173"/>
      <c r="E229" s="173"/>
      <c r="F229" s="173"/>
      <c r="G229" s="173"/>
      <c r="H229" s="173"/>
      <c r="I229" s="172"/>
    </row>
    <row r="230" spans="1:9" ht="63" customHeight="1" x14ac:dyDescent="0.25">
      <c r="A230" s="174" t="s">
        <v>11</v>
      </c>
      <c r="B230" s="175"/>
      <c r="C230" s="176">
        <v>96809434</v>
      </c>
      <c r="D230" s="177"/>
      <c r="E230" s="178"/>
      <c r="F230" s="197" t="s">
        <v>7</v>
      </c>
      <c r="G230" s="198"/>
      <c r="H230" s="7" t="s">
        <v>42</v>
      </c>
      <c r="I230" s="74" t="s">
        <v>5</v>
      </c>
    </row>
    <row r="231" spans="1:9" ht="31.5" customHeight="1" x14ac:dyDescent="0.25">
      <c r="A231" s="174" t="s">
        <v>10</v>
      </c>
      <c r="B231" s="175"/>
      <c r="C231" s="176" t="s">
        <v>9</v>
      </c>
      <c r="D231" s="177"/>
      <c r="E231" s="178"/>
      <c r="F231" s="197" t="s">
        <v>7</v>
      </c>
      <c r="G231" s="198"/>
      <c r="H231" s="76" t="s">
        <v>9</v>
      </c>
      <c r="I231" s="5" t="s">
        <v>5</v>
      </c>
    </row>
    <row r="232" spans="1:9" ht="46.5" customHeight="1" x14ac:dyDescent="0.25">
      <c r="A232" s="195" t="s">
        <v>8</v>
      </c>
      <c r="B232" s="196"/>
      <c r="C232" s="189">
        <v>176390072</v>
      </c>
      <c r="D232" s="190"/>
      <c r="E232" s="191"/>
      <c r="F232" s="199" t="s">
        <v>7</v>
      </c>
      <c r="G232" s="200"/>
      <c r="H232" s="77" t="s">
        <v>55</v>
      </c>
      <c r="I232" s="4" t="s">
        <v>5</v>
      </c>
    </row>
    <row r="233" spans="1:9" ht="66" customHeight="1" x14ac:dyDescent="0.25">
      <c r="A233" s="140" t="s">
        <v>4</v>
      </c>
      <c r="B233" s="141"/>
      <c r="C233" s="201">
        <v>842307.79</v>
      </c>
      <c r="D233" s="201"/>
      <c r="E233" s="201"/>
      <c r="F233" s="203" t="s">
        <v>54</v>
      </c>
      <c r="G233" s="204"/>
      <c r="H233" s="204"/>
      <c r="I233" s="205"/>
    </row>
    <row r="234" spans="1:9" ht="78" customHeight="1" x14ac:dyDescent="0.25">
      <c r="A234" s="142"/>
      <c r="B234" s="143"/>
      <c r="C234" s="201">
        <v>1803422</v>
      </c>
      <c r="D234" s="201"/>
      <c r="E234" s="201"/>
      <c r="F234" s="203" t="s">
        <v>53</v>
      </c>
      <c r="G234" s="204"/>
      <c r="H234" s="204"/>
      <c r="I234" s="205"/>
    </row>
    <row r="235" spans="1:9" ht="76.5" customHeight="1" x14ac:dyDescent="0.25">
      <c r="A235" s="142"/>
      <c r="B235" s="143"/>
      <c r="C235" s="201">
        <v>2367740.73</v>
      </c>
      <c r="D235" s="201"/>
      <c r="E235" s="201"/>
      <c r="F235" s="146" t="s">
        <v>52</v>
      </c>
      <c r="G235" s="146"/>
      <c r="H235" s="146"/>
      <c r="I235" s="146"/>
    </row>
    <row r="236" spans="1:9" ht="88.5" customHeight="1" x14ac:dyDescent="0.25">
      <c r="A236" s="142"/>
      <c r="B236" s="143"/>
      <c r="C236" s="201">
        <v>9406960.6899999995</v>
      </c>
      <c r="D236" s="201"/>
      <c r="E236" s="201"/>
      <c r="F236" s="203" t="s">
        <v>51</v>
      </c>
      <c r="G236" s="204"/>
      <c r="H236" s="204"/>
      <c r="I236" s="205"/>
    </row>
    <row r="237" spans="1:9" ht="103.5" customHeight="1" x14ac:dyDescent="0.25">
      <c r="A237" s="142"/>
      <c r="B237" s="143"/>
      <c r="C237" s="201">
        <v>495103.19</v>
      </c>
      <c r="D237" s="201"/>
      <c r="E237" s="201"/>
      <c r="F237" s="146" t="s">
        <v>50</v>
      </c>
      <c r="G237" s="146"/>
      <c r="H237" s="146"/>
      <c r="I237" s="146"/>
    </row>
    <row r="238" spans="1:9" ht="87" customHeight="1" x14ac:dyDescent="0.25">
      <c r="A238" s="144"/>
      <c r="B238" s="145"/>
      <c r="C238" s="202">
        <v>81893900</v>
      </c>
      <c r="D238" s="202"/>
      <c r="E238" s="202"/>
      <c r="F238" s="146" t="s">
        <v>49</v>
      </c>
      <c r="G238" s="146"/>
      <c r="H238" s="146"/>
      <c r="I238" s="146"/>
    </row>
    <row r="239" spans="1:9" ht="23.45" customHeight="1" x14ac:dyDescent="0.25">
      <c r="A239" s="26"/>
      <c r="B239" s="26"/>
      <c r="C239" s="26"/>
      <c r="D239" s="26"/>
      <c r="E239" s="26"/>
      <c r="F239" s="26"/>
      <c r="G239" s="26"/>
      <c r="H239" s="26"/>
      <c r="I239" s="26"/>
    </row>
    <row r="240" spans="1:9" ht="13.5" customHeight="1" x14ac:dyDescent="0.25">
      <c r="A240" s="106" t="s">
        <v>48</v>
      </c>
      <c r="B240" s="106"/>
      <c r="C240" s="106"/>
      <c r="D240" s="106"/>
      <c r="E240" s="106"/>
      <c r="F240" s="106"/>
      <c r="G240" s="106"/>
      <c r="H240" s="106"/>
      <c r="I240" s="106"/>
    </row>
    <row r="241" spans="1:9" ht="42.75" customHeight="1" x14ac:dyDescent="0.25">
      <c r="A241" s="25"/>
    </row>
    <row r="242" spans="1:9" ht="32.25" customHeight="1" x14ac:dyDescent="0.25">
      <c r="A242" s="245" t="s">
        <v>47</v>
      </c>
      <c r="B242" s="245"/>
      <c r="C242" s="245"/>
      <c r="D242" s="245"/>
      <c r="E242" s="245"/>
      <c r="F242" s="245"/>
      <c r="G242" s="245"/>
      <c r="H242" s="245"/>
      <c r="I242" s="245"/>
    </row>
    <row r="243" spans="1:9" ht="23.45" customHeight="1" x14ac:dyDescent="0.3">
      <c r="A243" s="246" t="s">
        <v>14</v>
      </c>
      <c r="B243" s="246"/>
      <c r="C243" s="246"/>
      <c r="D243" s="246"/>
      <c r="E243" s="246"/>
      <c r="F243" s="246"/>
      <c r="G243" s="246"/>
      <c r="H243" s="246"/>
      <c r="I243" s="246"/>
    </row>
    <row r="244" spans="1:9" ht="40.5" customHeight="1" x14ac:dyDescent="0.25">
      <c r="A244" s="25"/>
    </row>
    <row r="245" spans="1:9" ht="66" customHeight="1" x14ac:dyDescent="0.25">
      <c r="A245" s="171" t="s">
        <v>13</v>
      </c>
      <c r="B245" s="172"/>
      <c r="C245" s="171" t="s">
        <v>12</v>
      </c>
      <c r="D245" s="173"/>
      <c r="E245" s="173"/>
      <c r="F245" s="173"/>
      <c r="G245" s="173"/>
      <c r="H245" s="173"/>
      <c r="I245" s="172"/>
    </row>
    <row r="246" spans="1:9" ht="18" customHeight="1" x14ac:dyDescent="0.25">
      <c r="A246" s="174" t="s">
        <v>11</v>
      </c>
      <c r="B246" s="175"/>
      <c r="C246" s="176">
        <v>2703612</v>
      </c>
      <c r="D246" s="177"/>
      <c r="E246" s="178"/>
      <c r="F246" s="197" t="s">
        <v>7</v>
      </c>
      <c r="G246" s="198"/>
      <c r="H246" s="7" t="s">
        <v>46</v>
      </c>
      <c r="I246" s="74" t="s">
        <v>5</v>
      </c>
    </row>
    <row r="247" spans="1:9" ht="18.75" customHeight="1" x14ac:dyDescent="0.25">
      <c r="A247" s="174" t="s">
        <v>10</v>
      </c>
      <c r="B247" s="175"/>
      <c r="C247" s="176" t="s">
        <v>9</v>
      </c>
      <c r="D247" s="177"/>
      <c r="E247" s="178"/>
      <c r="F247" s="197" t="s">
        <v>7</v>
      </c>
      <c r="G247" s="198"/>
      <c r="H247" s="76" t="s">
        <v>9</v>
      </c>
      <c r="I247" s="5" t="s">
        <v>5</v>
      </c>
    </row>
    <row r="248" spans="1:9" ht="18.75" customHeight="1" x14ac:dyDescent="0.25">
      <c r="A248" s="195" t="s">
        <v>8</v>
      </c>
      <c r="B248" s="196"/>
      <c r="C248" s="189">
        <v>2763612</v>
      </c>
      <c r="D248" s="190"/>
      <c r="E248" s="191"/>
      <c r="F248" s="199" t="s">
        <v>7</v>
      </c>
      <c r="G248" s="200"/>
      <c r="H248" s="77" t="s">
        <v>46</v>
      </c>
      <c r="I248" s="4" t="s">
        <v>5</v>
      </c>
    </row>
    <row r="249" spans="1:9" ht="18.75" customHeight="1" x14ac:dyDescent="0.25">
      <c r="A249" s="247" t="s">
        <v>4</v>
      </c>
      <c r="B249" s="248"/>
      <c r="C249" s="248"/>
      <c r="D249" s="248"/>
      <c r="E249" s="249"/>
      <c r="F249" s="250" t="s">
        <v>45</v>
      </c>
      <c r="G249" s="250"/>
      <c r="H249" s="250"/>
      <c r="I249" s="250"/>
    </row>
    <row r="250" spans="1:9" ht="18.75" customHeight="1" x14ac:dyDescent="0.25">
      <c r="A250" s="69"/>
      <c r="C250" s="17"/>
      <c r="D250" s="17"/>
      <c r="E250" s="17"/>
      <c r="F250" s="16"/>
      <c r="G250" s="16"/>
      <c r="H250" s="16"/>
      <c r="I250" s="16"/>
    </row>
    <row r="251" spans="1:9" ht="18.75" x14ac:dyDescent="0.25">
      <c r="A251" s="106" t="s">
        <v>44</v>
      </c>
      <c r="B251" s="106"/>
      <c r="C251" s="106"/>
      <c r="D251" s="106"/>
      <c r="E251" s="106"/>
      <c r="F251" s="106"/>
      <c r="G251" s="106"/>
      <c r="H251" s="106"/>
      <c r="I251" s="106"/>
    </row>
    <row r="252" spans="1:9" ht="18.75" customHeight="1" x14ac:dyDescent="0.25">
      <c r="A252" s="69"/>
      <c r="B252" s="24"/>
      <c r="C252" s="24"/>
      <c r="D252" s="24"/>
      <c r="E252" s="24"/>
      <c r="F252" s="24"/>
      <c r="G252" s="24"/>
      <c r="H252" s="24"/>
      <c r="I252" s="24"/>
    </row>
    <row r="253" spans="1:9" ht="36.6" customHeight="1" x14ac:dyDescent="0.25">
      <c r="A253" s="251" t="s">
        <v>14</v>
      </c>
      <c r="B253" s="251"/>
      <c r="C253" s="251"/>
      <c r="D253" s="75"/>
      <c r="E253" s="75"/>
      <c r="F253" s="75"/>
      <c r="G253" s="75"/>
      <c r="H253" s="75"/>
      <c r="I253" s="75"/>
    </row>
    <row r="254" spans="1:9" ht="18.75" customHeight="1" x14ac:dyDescent="0.25">
      <c r="A254" s="73"/>
      <c r="B254" s="73"/>
      <c r="C254" s="73"/>
      <c r="D254" s="73"/>
      <c r="E254" s="73"/>
      <c r="F254" s="73"/>
      <c r="G254" s="73"/>
      <c r="H254" s="73"/>
      <c r="I254" s="73"/>
    </row>
    <row r="255" spans="1:9" ht="21.6" customHeight="1" x14ac:dyDescent="0.25">
      <c r="A255" s="103" t="s">
        <v>13</v>
      </c>
      <c r="B255" s="103"/>
      <c r="C255" s="103" t="s">
        <v>12</v>
      </c>
      <c r="D255" s="103"/>
      <c r="E255" s="103"/>
      <c r="F255" s="103"/>
      <c r="G255" s="103"/>
      <c r="H255" s="103"/>
      <c r="I255" s="103"/>
    </row>
    <row r="256" spans="1:9" ht="40.15" customHeight="1" x14ac:dyDescent="0.25">
      <c r="A256" s="212" t="s">
        <v>11</v>
      </c>
      <c r="B256" s="212"/>
      <c r="C256" s="208">
        <v>1381337</v>
      </c>
      <c r="D256" s="208"/>
      <c r="E256" s="208"/>
      <c r="F256" s="209" t="s">
        <v>7</v>
      </c>
      <c r="G256" s="209"/>
      <c r="H256" s="21" t="s">
        <v>43</v>
      </c>
      <c r="I256" s="20" t="s">
        <v>5</v>
      </c>
    </row>
    <row r="257" spans="1:9" ht="57" customHeight="1" x14ac:dyDescent="0.25">
      <c r="A257" s="212" t="s">
        <v>10</v>
      </c>
      <c r="B257" s="212"/>
      <c r="C257" s="176" t="s">
        <v>9</v>
      </c>
      <c r="D257" s="177"/>
      <c r="E257" s="178"/>
      <c r="F257" s="197" t="s">
        <v>7</v>
      </c>
      <c r="G257" s="198"/>
      <c r="H257" s="76" t="s">
        <v>9</v>
      </c>
      <c r="I257" s="19" t="s">
        <v>5</v>
      </c>
    </row>
    <row r="258" spans="1:9" ht="77.25" customHeight="1" x14ac:dyDescent="0.25">
      <c r="A258" s="252" t="s">
        <v>8</v>
      </c>
      <c r="B258" s="252"/>
      <c r="C258" s="253">
        <v>264618040</v>
      </c>
      <c r="D258" s="253"/>
      <c r="E258" s="253"/>
      <c r="F258" s="254" t="s">
        <v>7</v>
      </c>
      <c r="G258" s="254"/>
      <c r="H258" s="67" t="s">
        <v>42</v>
      </c>
      <c r="I258" s="18" t="s">
        <v>5</v>
      </c>
    </row>
    <row r="259" spans="1:9" ht="84" customHeight="1" x14ac:dyDescent="0.25">
      <c r="A259" s="255" t="s">
        <v>4</v>
      </c>
      <c r="B259" s="256"/>
      <c r="C259" s="206">
        <v>161262</v>
      </c>
      <c r="D259" s="207"/>
      <c r="E259" s="88" t="s">
        <v>182</v>
      </c>
      <c r="F259" s="89"/>
      <c r="G259" s="89"/>
      <c r="H259" s="89"/>
      <c r="I259" s="90"/>
    </row>
    <row r="260" spans="1:9" ht="90.75" customHeight="1" x14ac:dyDescent="0.25">
      <c r="A260" s="257"/>
      <c r="B260" s="258"/>
      <c r="C260" s="206">
        <v>3291.06</v>
      </c>
      <c r="D260" s="207"/>
      <c r="E260" s="88" t="s">
        <v>183</v>
      </c>
      <c r="F260" s="89"/>
      <c r="G260" s="89"/>
      <c r="H260" s="89"/>
      <c r="I260" s="90"/>
    </row>
    <row r="261" spans="1:9" ht="84" customHeight="1" x14ac:dyDescent="0.25">
      <c r="A261" s="257"/>
      <c r="B261" s="258"/>
      <c r="C261" s="91">
        <v>162800</v>
      </c>
      <c r="D261" s="92"/>
      <c r="E261" s="88" t="s">
        <v>184</v>
      </c>
      <c r="F261" s="89"/>
      <c r="G261" s="89"/>
      <c r="H261" s="89"/>
      <c r="I261" s="90"/>
    </row>
    <row r="262" spans="1:9" ht="93" customHeight="1" x14ac:dyDescent="0.3">
      <c r="A262" s="257"/>
      <c r="B262" s="258"/>
      <c r="C262" s="219">
        <v>3322.45</v>
      </c>
      <c r="D262" s="220"/>
      <c r="E262" s="88" t="s">
        <v>185</v>
      </c>
      <c r="F262" s="89"/>
      <c r="G262" s="89"/>
      <c r="H262" s="89"/>
      <c r="I262" s="90"/>
    </row>
    <row r="263" spans="1:9" ht="69.75" customHeight="1" x14ac:dyDescent="0.3">
      <c r="A263" s="257"/>
      <c r="B263" s="258"/>
      <c r="C263" s="99">
        <v>471200</v>
      </c>
      <c r="D263" s="100"/>
      <c r="E263" s="88" t="s">
        <v>23</v>
      </c>
      <c r="F263" s="89"/>
      <c r="G263" s="89"/>
      <c r="H263" s="89"/>
      <c r="I263" s="90"/>
    </row>
    <row r="264" spans="1:9" ht="72" customHeight="1" x14ac:dyDescent="0.3">
      <c r="A264" s="257"/>
      <c r="B264" s="258"/>
      <c r="C264" s="213">
        <v>303500</v>
      </c>
      <c r="D264" s="214"/>
      <c r="E264" s="88" t="s">
        <v>186</v>
      </c>
      <c r="F264" s="89"/>
      <c r="G264" s="89"/>
      <c r="H264" s="89"/>
      <c r="I264" s="90"/>
    </row>
    <row r="265" spans="1:9" ht="90.75" customHeight="1" x14ac:dyDescent="0.25">
      <c r="A265" s="257"/>
      <c r="B265" s="258"/>
      <c r="C265" s="91">
        <v>2856660</v>
      </c>
      <c r="D265" s="92"/>
      <c r="E265" s="88" t="s">
        <v>41</v>
      </c>
      <c r="F265" s="89"/>
      <c r="G265" s="89"/>
      <c r="H265" s="89"/>
      <c r="I265" s="90"/>
    </row>
    <row r="266" spans="1:9" ht="107.25" customHeight="1" x14ac:dyDescent="0.25">
      <c r="A266" s="257"/>
      <c r="B266" s="258"/>
      <c r="C266" s="91">
        <v>150350.53</v>
      </c>
      <c r="D266" s="92"/>
      <c r="E266" s="88" t="s">
        <v>40</v>
      </c>
      <c r="F266" s="89"/>
      <c r="G266" s="89"/>
      <c r="H266" s="89"/>
      <c r="I266" s="90"/>
    </row>
    <row r="267" spans="1:9" ht="71.25" customHeight="1" x14ac:dyDescent="0.25">
      <c r="A267" s="257"/>
      <c r="B267" s="258"/>
      <c r="C267" s="91">
        <v>455050</v>
      </c>
      <c r="D267" s="92"/>
      <c r="E267" s="88" t="s">
        <v>39</v>
      </c>
      <c r="F267" s="89"/>
      <c r="G267" s="89"/>
      <c r="H267" s="89"/>
      <c r="I267" s="90"/>
    </row>
    <row r="268" spans="1:9" ht="84.75" customHeight="1" x14ac:dyDescent="0.25">
      <c r="A268" s="257"/>
      <c r="B268" s="258"/>
      <c r="C268" s="91">
        <v>23950</v>
      </c>
      <c r="D268" s="92"/>
      <c r="E268" s="88" t="s">
        <v>38</v>
      </c>
      <c r="F268" s="89"/>
      <c r="G268" s="89"/>
      <c r="H268" s="89"/>
      <c r="I268" s="90"/>
    </row>
    <row r="269" spans="1:9" ht="124.5" customHeight="1" x14ac:dyDescent="0.25">
      <c r="A269" s="257"/>
      <c r="B269" s="258"/>
      <c r="C269" s="91">
        <f>8725343.95+166191.05</f>
        <v>8891535</v>
      </c>
      <c r="D269" s="92"/>
      <c r="E269" s="116" t="s">
        <v>200</v>
      </c>
      <c r="F269" s="117"/>
      <c r="G269" s="117"/>
      <c r="H269" s="117"/>
      <c r="I269" s="118"/>
    </row>
    <row r="270" spans="1:9" ht="92.25" customHeight="1" x14ac:dyDescent="0.25">
      <c r="A270" s="257"/>
      <c r="B270" s="258"/>
      <c r="C270" s="91">
        <f>-8378150-5639310-64100</f>
        <v>-14081560</v>
      </c>
      <c r="D270" s="92"/>
      <c r="E270" s="116" t="s">
        <v>37</v>
      </c>
      <c r="F270" s="117"/>
      <c r="G270" s="117"/>
      <c r="H270" s="117"/>
      <c r="I270" s="118"/>
    </row>
    <row r="271" spans="1:9" ht="111" customHeight="1" x14ac:dyDescent="0.25">
      <c r="A271" s="257"/>
      <c r="B271" s="258"/>
      <c r="C271" s="91">
        <f>1969925.86+176241.67-166191.05</f>
        <v>1979976.4800000002</v>
      </c>
      <c r="D271" s="92"/>
      <c r="E271" s="116" t="s">
        <v>36</v>
      </c>
      <c r="F271" s="117"/>
      <c r="G271" s="117"/>
      <c r="H271" s="117"/>
      <c r="I271" s="118"/>
    </row>
    <row r="272" spans="1:9" ht="36" customHeight="1" x14ac:dyDescent="0.25">
      <c r="A272" s="257"/>
      <c r="B272" s="258"/>
      <c r="C272" s="91">
        <v>-4398775.51</v>
      </c>
      <c r="D272" s="92"/>
      <c r="E272" s="93" t="s">
        <v>28</v>
      </c>
      <c r="F272" s="94"/>
      <c r="G272" s="94"/>
      <c r="H272" s="94"/>
      <c r="I272" s="95"/>
    </row>
    <row r="273" spans="1:9" ht="41.25" customHeight="1" x14ac:dyDescent="0.25">
      <c r="A273" s="257"/>
      <c r="B273" s="258"/>
      <c r="C273" s="91">
        <v>4398775.51</v>
      </c>
      <c r="D273" s="92"/>
      <c r="E273" s="96"/>
      <c r="F273" s="97"/>
      <c r="G273" s="97"/>
      <c r="H273" s="97"/>
      <c r="I273" s="98"/>
    </row>
    <row r="274" spans="1:9" ht="64.5" customHeight="1" x14ac:dyDescent="0.25">
      <c r="A274" s="257"/>
      <c r="B274" s="258"/>
      <c r="C274" s="91">
        <v>-176241.67</v>
      </c>
      <c r="D274" s="92"/>
      <c r="E274" s="261" t="s">
        <v>35</v>
      </c>
      <c r="F274" s="262"/>
      <c r="G274" s="262"/>
      <c r="H274" s="262"/>
      <c r="I274" s="263"/>
    </row>
    <row r="275" spans="1:9" ht="57.75" customHeight="1" x14ac:dyDescent="0.25">
      <c r="A275" s="259"/>
      <c r="B275" s="260"/>
      <c r="C275" s="91">
        <v>176241.67</v>
      </c>
      <c r="D275" s="92"/>
      <c r="E275" s="264"/>
      <c r="F275" s="265"/>
      <c r="G275" s="265"/>
      <c r="H275" s="265"/>
      <c r="I275" s="266"/>
    </row>
    <row r="276" spans="1:9" ht="36.6" customHeight="1" x14ac:dyDescent="0.25">
      <c r="A276" s="251" t="s">
        <v>34</v>
      </c>
      <c r="B276" s="251"/>
      <c r="C276" s="251"/>
      <c r="D276" s="75"/>
      <c r="E276" s="75"/>
      <c r="F276" s="75"/>
      <c r="G276" s="75"/>
      <c r="H276" s="75"/>
      <c r="I276" s="75"/>
    </row>
    <row r="277" spans="1:9" ht="18.75" customHeight="1" x14ac:dyDescent="0.25">
      <c r="A277" s="73"/>
      <c r="B277" s="73"/>
      <c r="C277" s="73"/>
      <c r="D277" s="73"/>
      <c r="E277" s="73"/>
      <c r="F277" s="73"/>
      <c r="G277" s="73"/>
      <c r="H277" s="73"/>
      <c r="I277" s="73"/>
    </row>
    <row r="278" spans="1:9" ht="39.75" customHeight="1" x14ac:dyDescent="0.25">
      <c r="A278" s="103" t="s">
        <v>13</v>
      </c>
      <c r="B278" s="103"/>
      <c r="C278" s="103" t="s">
        <v>12</v>
      </c>
      <c r="D278" s="103"/>
      <c r="E278" s="103"/>
      <c r="F278" s="103"/>
      <c r="G278" s="103"/>
      <c r="H278" s="103"/>
      <c r="I278" s="103"/>
    </row>
    <row r="279" spans="1:9" ht="22.9" customHeight="1" x14ac:dyDescent="0.25">
      <c r="A279" s="212" t="s">
        <v>11</v>
      </c>
      <c r="B279" s="212"/>
      <c r="C279" s="208">
        <v>1079288</v>
      </c>
      <c r="D279" s="208"/>
      <c r="E279" s="208"/>
      <c r="F279" s="209" t="s">
        <v>7</v>
      </c>
      <c r="G279" s="209"/>
      <c r="H279" s="21" t="s">
        <v>33</v>
      </c>
      <c r="I279" s="20" t="s">
        <v>5</v>
      </c>
    </row>
    <row r="280" spans="1:9" ht="32.450000000000003" customHeight="1" x14ac:dyDescent="0.25">
      <c r="A280" s="212" t="s">
        <v>10</v>
      </c>
      <c r="B280" s="212"/>
      <c r="C280" s="176" t="s">
        <v>9</v>
      </c>
      <c r="D280" s="177"/>
      <c r="E280" s="178"/>
      <c r="F280" s="197" t="s">
        <v>7</v>
      </c>
      <c r="G280" s="198"/>
      <c r="H280" s="76" t="s">
        <v>9</v>
      </c>
      <c r="I280" s="19" t="s">
        <v>5</v>
      </c>
    </row>
    <row r="281" spans="1:9" ht="28.15" customHeight="1" x14ac:dyDescent="0.25">
      <c r="A281" s="252" t="s">
        <v>8</v>
      </c>
      <c r="B281" s="252"/>
      <c r="C281" s="253">
        <v>252859572</v>
      </c>
      <c r="D281" s="253"/>
      <c r="E281" s="253"/>
      <c r="F281" s="254" t="s">
        <v>7</v>
      </c>
      <c r="G281" s="254"/>
      <c r="H281" s="67" t="s">
        <v>32</v>
      </c>
      <c r="I281" s="18" t="s">
        <v>5</v>
      </c>
    </row>
    <row r="282" spans="1:9" ht="83.25" customHeight="1" x14ac:dyDescent="0.25">
      <c r="A282" s="255" t="s">
        <v>4</v>
      </c>
      <c r="B282" s="256"/>
      <c r="C282" s="86">
        <v>-4531122.45</v>
      </c>
      <c r="D282" s="87"/>
      <c r="E282" s="93" t="s">
        <v>28</v>
      </c>
      <c r="F282" s="94"/>
      <c r="G282" s="94"/>
      <c r="H282" s="94"/>
      <c r="I282" s="95"/>
    </row>
    <row r="283" spans="1:9" ht="81" customHeight="1" x14ac:dyDescent="0.25">
      <c r="A283" s="257"/>
      <c r="B283" s="258"/>
      <c r="C283" s="86">
        <v>4531122.45</v>
      </c>
      <c r="D283" s="87"/>
      <c r="E283" s="96"/>
      <c r="F283" s="97"/>
      <c r="G283" s="97"/>
      <c r="H283" s="97"/>
      <c r="I283" s="98"/>
    </row>
    <row r="284" spans="1:9" ht="81" customHeight="1" x14ac:dyDescent="0.25">
      <c r="A284" s="257"/>
      <c r="B284" s="258"/>
      <c r="C284" s="104">
        <v>226073</v>
      </c>
      <c r="D284" s="105"/>
      <c r="E284" s="88" t="s">
        <v>27</v>
      </c>
      <c r="F284" s="89"/>
      <c r="G284" s="89"/>
      <c r="H284" s="89"/>
      <c r="I284" s="90"/>
    </row>
    <row r="285" spans="1:9" ht="88.15" customHeight="1" x14ac:dyDescent="0.25">
      <c r="A285" s="257"/>
      <c r="B285" s="258"/>
      <c r="C285" s="104">
        <v>4613.7299999999996</v>
      </c>
      <c r="D285" s="105"/>
      <c r="E285" s="88" t="s">
        <v>26</v>
      </c>
      <c r="F285" s="89"/>
      <c r="G285" s="89"/>
      <c r="H285" s="89"/>
      <c r="I285" s="90"/>
    </row>
    <row r="286" spans="1:9" ht="90.75" customHeight="1" x14ac:dyDescent="0.25">
      <c r="A286" s="257"/>
      <c r="B286" s="258"/>
      <c r="C286" s="86">
        <v>161800</v>
      </c>
      <c r="D286" s="87"/>
      <c r="E286" s="88" t="s">
        <v>25</v>
      </c>
      <c r="F286" s="89"/>
      <c r="G286" s="89"/>
      <c r="H286" s="89"/>
      <c r="I286" s="90"/>
    </row>
    <row r="287" spans="1:9" ht="96" customHeight="1" x14ac:dyDescent="0.25">
      <c r="A287" s="257"/>
      <c r="B287" s="258"/>
      <c r="C287" s="101">
        <v>3302.04</v>
      </c>
      <c r="D287" s="102"/>
      <c r="E287" s="88" t="s">
        <v>24</v>
      </c>
      <c r="F287" s="89"/>
      <c r="G287" s="89"/>
      <c r="H287" s="89"/>
      <c r="I287" s="90"/>
    </row>
    <row r="288" spans="1:9" ht="60" customHeight="1" x14ac:dyDescent="0.25">
      <c r="A288" s="257"/>
      <c r="B288" s="258"/>
      <c r="C288" s="267">
        <v>369500</v>
      </c>
      <c r="D288" s="268"/>
      <c r="E288" s="88" t="s">
        <v>23</v>
      </c>
      <c r="F288" s="89"/>
      <c r="G288" s="89"/>
      <c r="H288" s="89"/>
      <c r="I288" s="90"/>
    </row>
    <row r="289" spans="1:9" ht="74.25" customHeight="1" x14ac:dyDescent="0.25">
      <c r="A289" s="259"/>
      <c r="B289" s="260"/>
      <c r="C289" s="269">
        <v>314000</v>
      </c>
      <c r="D289" s="270"/>
      <c r="E289" s="88" t="s">
        <v>22</v>
      </c>
      <c r="F289" s="89"/>
      <c r="G289" s="89"/>
      <c r="H289" s="89"/>
      <c r="I289" s="90"/>
    </row>
    <row r="290" spans="1:9" ht="10.9" customHeight="1" x14ac:dyDescent="0.25">
      <c r="A290" s="23"/>
      <c r="B290" s="23"/>
      <c r="C290" s="22"/>
      <c r="D290" s="22"/>
      <c r="E290" s="79"/>
      <c r="F290" s="79"/>
      <c r="G290" s="79"/>
      <c r="H290" s="79"/>
      <c r="I290" s="79"/>
    </row>
    <row r="291" spans="1:9" ht="36.6" customHeight="1" x14ac:dyDescent="0.25">
      <c r="A291" s="251" t="s">
        <v>31</v>
      </c>
      <c r="B291" s="251"/>
      <c r="C291" s="251"/>
      <c r="D291" s="75"/>
      <c r="E291" s="75"/>
      <c r="F291" s="75"/>
      <c r="G291" s="75"/>
      <c r="H291" s="75"/>
      <c r="I291" s="75"/>
    </row>
    <row r="292" spans="1:9" ht="18.75" customHeight="1" x14ac:dyDescent="0.25">
      <c r="A292" s="73"/>
      <c r="B292" s="73"/>
      <c r="C292" s="73"/>
      <c r="D292" s="73"/>
      <c r="E292" s="73"/>
      <c r="F292" s="73"/>
      <c r="G292" s="73"/>
      <c r="H292" s="73"/>
      <c r="I292" s="73"/>
    </row>
    <row r="293" spans="1:9" ht="40.15" customHeight="1" x14ac:dyDescent="0.25">
      <c r="A293" s="103" t="s">
        <v>13</v>
      </c>
      <c r="B293" s="103"/>
      <c r="C293" s="103" t="s">
        <v>12</v>
      </c>
      <c r="D293" s="103"/>
      <c r="E293" s="103"/>
      <c r="F293" s="103"/>
      <c r="G293" s="103"/>
      <c r="H293" s="103"/>
      <c r="I293" s="103"/>
    </row>
    <row r="294" spans="1:9" ht="40.15" customHeight="1" x14ac:dyDescent="0.25">
      <c r="A294" s="212" t="s">
        <v>11</v>
      </c>
      <c r="B294" s="212"/>
      <c r="C294" s="208">
        <v>1096215</v>
      </c>
      <c r="D294" s="208"/>
      <c r="E294" s="208"/>
      <c r="F294" s="209" t="s">
        <v>7</v>
      </c>
      <c r="G294" s="209"/>
      <c r="H294" s="21" t="s">
        <v>30</v>
      </c>
      <c r="I294" s="20" t="s">
        <v>5</v>
      </c>
    </row>
    <row r="295" spans="1:9" ht="32.450000000000003" customHeight="1" x14ac:dyDescent="0.25">
      <c r="A295" s="212" t="s">
        <v>10</v>
      </c>
      <c r="B295" s="212"/>
      <c r="C295" s="176" t="s">
        <v>9</v>
      </c>
      <c r="D295" s="177"/>
      <c r="E295" s="178"/>
      <c r="F295" s="197" t="s">
        <v>7</v>
      </c>
      <c r="G295" s="198"/>
      <c r="H295" s="76" t="s">
        <v>9</v>
      </c>
      <c r="I295" s="19" t="s">
        <v>5</v>
      </c>
    </row>
    <row r="296" spans="1:9" ht="28.15" customHeight="1" x14ac:dyDescent="0.25">
      <c r="A296" s="252" t="s">
        <v>8</v>
      </c>
      <c r="B296" s="252"/>
      <c r="C296" s="253">
        <v>260185041</v>
      </c>
      <c r="D296" s="253"/>
      <c r="E296" s="253"/>
      <c r="F296" s="254" t="s">
        <v>7</v>
      </c>
      <c r="G296" s="254"/>
      <c r="H296" s="67" t="s">
        <v>29</v>
      </c>
      <c r="I296" s="18" t="s">
        <v>5</v>
      </c>
    </row>
    <row r="297" spans="1:9" ht="30.75" customHeight="1" x14ac:dyDescent="0.25">
      <c r="A297" s="255" t="s">
        <v>4</v>
      </c>
      <c r="B297" s="256"/>
      <c r="C297" s="86">
        <v>-4531122.45</v>
      </c>
      <c r="D297" s="87"/>
      <c r="E297" s="93" t="s">
        <v>28</v>
      </c>
      <c r="F297" s="94"/>
      <c r="G297" s="94"/>
      <c r="H297" s="94"/>
      <c r="I297" s="95"/>
    </row>
    <row r="298" spans="1:9" ht="31.5" customHeight="1" x14ac:dyDescent="0.25">
      <c r="A298" s="257"/>
      <c r="B298" s="258"/>
      <c r="C298" s="86">
        <v>4531122.45</v>
      </c>
      <c r="D298" s="87"/>
      <c r="E298" s="96"/>
      <c r="F298" s="97"/>
      <c r="G298" s="97"/>
      <c r="H298" s="97"/>
      <c r="I298" s="98"/>
    </row>
    <row r="299" spans="1:9" ht="69" customHeight="1" x14ac:dyDescent="0.25">
      <c r="A299" s="257"/>
      <c r="B299" s="258"/>
      <c r="C299" s="104">
        <v>226073</v>
      </c>
      <c r="D299" s="105"/>
      <c r="E299" s="88" t="s">
        <v>27</v>
      </c>
      <c r="F299" s="89"/>
      <c r="G299" s="89"/>
      <c r="H299" s="89"/>
      <c r="I299" s="90"/>
    </row>
    <row r="300" spans="1:9" ht="99" customHeight="1" x14ac:dyDescent="0.25">
      <c r="A300" s="257"/>
      <c r="B300" s="258"/>
      <c r="C300" s="104">
        <v>4613.7299999999996</v>
      </c>
      <c r="D300" s="105"/>
      <c r="E300" s="88" t="s">
        <v>26</v>
      </c>
      <c r="F300" s="89"/>
      <c r="G300" s="89"/>
      <c r="H300" s="89"/>
      <c r="I300" s="90"/>
    </row>
    <row r="301" spans="1:9" ht="105" customHeight="1" x14ac:dyDescent="0.25">
      <c r="A301" s="257"/>
      <c r="B301" s="258"/>
      <c r="C301" s="86">
        <v>168000</v>
      </c>
      <c r="D301" s="87"/>
      <c r="E301" s="88" t="s">
        <v>25</v>
      </c>
      <c r="F301" s="89"/>
      <c r="G301" s="89"/>
      <c r="H301" s="89"/>
      <c r="I301" s="90"/>
    </row>
    <row r="302" spans="1:9" ht="81" customHeight="1" x14ac:dyDescent="0.3">
      <c r="A302" s="257"/>
      <c r="B302" s="258"/>
      <c r="C302" s="219">
        <v>3428.57</v>
      </c>
      <c r="D302" s="220"/>
      <c r="E302" s="88" t="s">
        <v>24</v>
      </c>
      <c r="F302" s="89"/>
      <c r="G302" s="89"/>
      <c r="H302" s="89"/>
      <c r="I302" s="90"/>
    </row>
    <row r="303" spans="1:9" ht="51.75" customHeight="1" x14ac:dyDescent="0.3">
      <c r="A303" s="257"/>
      <c r="B303" s="258"/>
      <c r="C303" s="99">
        <v>369600</v>
      </c>
      <c r="D303" s="100"/>
      <c r="E303" s="88" t="s">
        <v>23</v>
      </c>
      <c r="F303" s="89"/>
      <c r="G303" s="89"/>
      <c r="H303" s="89"/>
      <c r="I303" s="90"/>
    </row>
    <row r="304" spans="1:9" ht="46.5" customHeight="1" x14ac:dyDescent="0.3">
      <c r="A304" s="259"/>
      <c r="B304" s="260"/>
      <c r="C304" s="213">
        <v>324500</v>
      </c>
      <c r="D304" s="214"/>
      <c r="E304" s="88" t="s">
        <v>22</v>
      </c>
      <c r="F304" s="89"/>
      <c r="G304" s="89"/>
      <c r="H304" s="89"/>
      <c r="I304" s="90"/>
    </row>
    <row r="305" spans="1:10" ht="18.75" x14ac:dyDescent="0.25">
      <c r="A305" s="69"/>
      <c r="C305" s="17"/>
      <c r="D305" s="17"/>
      <c r="E305" s="17"/>
      <c r="F305" s="16"/>
      <c r="G305" s="16"/>
      <c r="H305" s="16"/>
      <c r="I305" s="16"/>
    </row>
    <row r="306" spans="1:10" ht="18.75" x14ac:dyDescent="0.25">
      <c r="A306" s="69"/>
      <c r="C306" s="17"/>
      <c r="D306" s="17"/>
      <c r="E306" s="17"/>
      <c r="F306" s="16"/>
      <c r="G306" s="16"/>
      <c r="H306" s="16"/>
      <c r="I306" s="16"/>
    </row>
    <row r="307" spans="1:10" ht="18.75" x14ac:dyDescent="0.25">
      <c r="A307" s="106" t="s">
        <v>21</v>
      </c>
      <c r="B307" s="106"/>
      <c r="C307" s="106"/>
      <c r="D307" s="106"/>
      <c r="E307" s="106"/>
      <c r="F307" s="106"/>
      <c r="G307" s="106"/>
      <c r="H307" s="106"/>
      <c r="I307" s="106"/>
    </row>
    <row r="308" spans="1:10" ht="18.75" x14ac:dyDescent="0.25">
      <c r="A308" s="69"/>
      <c r="F308" s="15"/>
      <c r="G308" s="15"/>
      <c r="H308" s="15"/>
      <c r="I308" s="15"/>
    </row>
    <row r="309" spans="1:10" ht="41.45" customHeight="1" x14ac:dyDescent="0.25">
      <c r="A309" s="75"/>
      <c r="B309" s="75"/>
      <c r="C309" s="75"/>
      <c r="D309" s="75"/>
      <c r="E309" s="75"/>
      <c r="F309" s="14"/>
      <c r="G309" s="14"/>
      <c r="H309" s="14"/>
      <c r="I309" s="14"/>
    </row>
    <row r="310" spans="1:10" ht="41.45" customHeight="1" x14ac:dyDescent="0.25">
      <c r="A310" s="251" t="s">
        <v>14</v>
      </c>
      <c r="B310" s="251"/>
      <c r="C310" s="251"/>
      <c r="D310" s="75"/>
      <c r="E310" s="75"/>
      <c r="F310" s="14"/>
      <c r="G310" s="14"/>
      <c r="H310" s="14"/>
      <c r="I310" s="14"/>
    </row>
    <row r="311" spans="1:10" ht="18.75" customHeight="1" x14ac:dyDescent="0.25">
      <c r="A311" s="221" t="s">
        <v>13</v>
      </c>
      <c r="B311" s="221"/>
      <c r="C311" s="221" t="s">
        <v>12</v>
      </c>
      <c r="D311" s="221"/>
      <c r="E311" s="221"/>
      <c r="F311" s="221"/>
      <c r="G311" s="221"/>
      <c r="H311" s="221"/>
      <c r="I311" s="221"/>
    </row>
    <row r="312" spans="1:10" ht="28.5" customHeight="1" x14ac:dyDescent="0.25">
      <c r="A312" s="215" t="s">
        <v>11</v>
      </c>
      <c r="B312" s="215"/>
      <c r="C312" s="216">
        <v>1119052</v>
      </c>
      <c r="D312" s="216"/>
      <c r="E312" s="216"/>
      <c r="F312" s="217" t="s">
        <v>7</v>
      </c>
      <c r="G312" s="217"/>
      <c r="H312" s="13" t="s">
        <v>20</v>
      </c>
      <c r="I312" s="12" t="s">
        <v>5</v>
      </c>
    </row>
    <row r="313" spans="1:10" ht="73.150000000000006" customHeight="1" x14ac:dyDescent="0.25">
      <c r="A313" s="215" t="s">
        <v>10</v>
      </c>
      <c r="B313" s="215"/>
      <c r="C313" s="216" t="s">
        <v>9</v>
      </c>
      <c r="D313" s="216"/>
      <c r="E313" s="216"/>
      <c r="F313" s="217" t="s">
        <v>7</v>
      </c>
      <c r="G313" s="217"/>
      <c r="H313" s="11" t="s">
        <v>9</v>
      </c>
      <c r="I313" s="10" t="s">
        <v>5</v>
      </c>
      <c r="J313" s="8"/>
    </row>
    <row r="314" spans="1:10" ht="71.25" customHeight="1" x14ac:dyDescent="0.25">
      <c r="A314" s="237" t="s">
        <v>8</v>
      </c>
      <c r="B314" s="237"/>
      <c r="C314" s="218">
        <v>11113516</v>
      </c>
      <c r="D314" s="218"/>
      <c r="E314" s="218"/>
      <c r="F314" s="271" t="s">
        <v>7</v>
      </c>
      <c r="G314" s="271"/>
      <c r="H314" s="71" t="s">
        <v>19</v>
      </c>
      <c r="I314" s="9" t="s">
        <v>5</v>
      </c>
      <c r="J314" s="8"/>
    </row>
    <row r="315" spans="1:10" ht="81" customHeight="1" x14ac:dyDescent="0.25">
      <c r="A315" s="239" t="s">
        <v>4</v>
      </c>
      <c r="B315" s="240"/>
      <c r="C315" s="202">
        <v>1063100</v>
      </c>
      <c r="D315" s="272"/>
      <c r="E315" s="272"/>
      <c r="F315" s="147" t="s">
        <v>18</v>
      </c>
      <c r="G315" s="147"/>
      <c r="H315" s="147"/>
      <c r="I315" s="147"/>
    </row>
    <row r="316" spans="1:10" ht="84" customHeight="1" x14ac:dyDescent="0.25">
      <c r="A316" s="243"/>
      <c r="B316" s="244"/>
      <c r="C316" s="202">
        <v>55952.63</v>
      </c>
      <c r="D316" s="272"/>
      <c r="E316" s="272"/>
      <c r="F316" s="147" t="s">
        <v>17</v>
      </c>
      <c r="G316" s="147"/>
      <c r="H316" s="147"/>
      <c r="I316" s="147"/>
    </row>
    <row r="317" spans="1:10" ht="36" customHeight="1" x14ac:dyDescent="0.3">
      <c r="A317" s="85" t="s">
        <v>16</v>
      </c>
      <c r="B317" s="85"/>
      <c r="C317" s="85"/>
      <c r="D317" s="85"/>
      <c r="E317" s="85"/>
      <c r="F317" s="85"/>
      <c r="G317" s="85"/>
      <c r="H317" s="85"/>
      <c r="I317" s="85"/>
    </row>
    <row r="318" spans="1:10" ht="27.6" customHeight="1" x14ac:dyDescent="0.25">
      <c r="A318" s="69"/>
    </row>
    <row r="319" spans="1:10" ht="38.450000000000003" customHeight="1" x14ac:dyDescent="0.25">
      <c r="A319" s="245" t="s">
        <v>15</v>
      </c>
      <c r="B319" s="245"/>
      <c r="C319" s="245"/>
      <c r="D319" s="245"/>
      <c r="E319" s="245"/>
      <c r="F319" s="245"/>
      <c r="G319" s="245"/>
      <c r="H319" s="245"/>
      <c r="I319" s="245"/>
    </row>
    <row r="320" spans="1:10" ht="18.75" customHeight="1" x14ac:dyDescent="0.25">
      <c r="A320" s="251" t="s">
        <v>14</v>
      </c>
      <c r="B320" s="251"/>
      <c r="C320" s="251"/>
      <c r="D320" s="75"/>
      <c r="E320" s="75"/>
      <c r="F320" s="75"/>
      <c r="G320" s="75"/>
      <c r="H320" s="75"/>
      <c r="I320" s="75"/>
    </row>
    <row r="321" spans="1:9" ht="52.5" customHeight="1" x14ac:dyDescent="0.25">
      <c r="A321" s="221" t="s">
        <v>13</v>
      </c>
      <c r="B321" s="221"/>
      <c r="C321" s="221" t="s">
        <v>12</v>
      </c>
      <c r="D321" s="221"/>
      <c r="E321" s="221"/>
      <c r="F321" s="221"/>
      <c r="G321" s="221"/>
      <c r="H321" s="221"/>
      <c r="I321" s="221"/>
    </row>
    <row r="322" spans="1:9" ht="30.75" customHeight="1" x14ac:dyDescent="0.25">
      <c r="A322" s="215" t="s">
        <v>11</v>
      </c>
      <c r="B322" s="215"/>
      <c r="C322" s="216">
        <v>50579</v>
      </c>
      <c r="D322" s="216"/>
      <c r="E322" s="216"/>
      <c r="F322" s="236" t="s">
        <v>7</v>
      </c>
      <c r="G322" s="236"/>
      <c r="H322" s="7" t="s">
        <v>9</v>
      </c>
      <c r="I322" s="74" t="s">
        <v>5</v>
      </c>
    </row>
    <row r="323" spans="1:9" ht="32.450000000000003" customHeight="1" x14ac:dyDescent="0.25">
      <c r="A323" s="215" t="s">
        <v>10</v>
      </c>
      <c r="B323" s="215"/>
      <c r="C323" s="216" t="s">
        <v>9</v>
      </c>
      <c r="D323" s="216"/>
      <c r="E323" s="216"/>
      <c r="F323" s="236" t="s">
        <v>7</v>
      </c>
      <c r="G323" s="236"/>
      <c r="H323" s="6" t="s">
        <v>9</v>
      </c>
      <c r="I323" s="5" t="s">
        <v>5</v>
      </c>
    </row>
    <row r="324" spans="1:9" ht="28.15" customHeight="1" x14ac:dyDescent="0.25">
      <c r="A324" s="237" t="s">
        <v>8</v>
      </c>
      <c r="B324" s="237"/>
      <c r="C324" s="218">
        <v>32122615</v>
      </c>
      <c r="D324" s="218"/>
      <c r="E324" s="218"/>
      <c r="F324" s="238" t="s">
        <v>7</v>
      </c>
      <c r="G324" s="238"/>
      <c r="H324" s="77" t="s">
        <v>6</v>
      </c>
      <c r="I324" s="4" t="s">
        <v>5</v>
      </c>
    </row>
    <row r="325" spans="1:9" ht="55.9" customHeight="1" x14ac:dyDescent="0.25">
      <c r="A325" s="273" t="s">
        <v>4</v>
      </c>
      <c r="B325" s="273"/>
      <c r="C325" s="201">
        <v>-10000</v>
      </c>
      <c r="D325" s="201"/>
      <c r="E325" s="212" t="s">
        <v>3</v>
      </c>
      <c r="F325" s="212"/>
      <c r="G325" s="212"/>
      <c r="H325" s="212"/>
      <c r="I325" s="212"/>
    </row>
    <row r="326" spans="1:9" ht="18.75" x14ac:dyDescent="0.25">
      <c r="A326" s="273"/>
      <c r="B326" s="273"/>
      <c r="C326" s="201">
        <v>10000</v>
      </c>
      <c r="D326" s="201"/>
      <c r="E326" s="212"/>
      <c r="F326" s="212"/>
      <c r="G326" s="212"/>
      <c r="H326" s="212"/>
      <c r="I326" s="212"/>
    </row>
    <row r="327" spans="1:9" ht="62.25" customHeight="1" x14ac:dyDescent="0.25">
      <c r="A327" s="273"/>
      <c r="B327" s="273"/>
      <c r="C327" s="188">
        <v>50579</v>
      </c>
      <c r="D327" s="188"/>
      <c r="E327" s="274" t="s">
        <v>2</v>
      </c>
      <c r="F327" s="275"/>
      <c r="G327" s="275"/>
      <c r="H327" s="275"/>
      <c r="I327" s="276"/>
    </row>
    <row r="328" spans="1:9" ht="18.75" x14ac:dyDescent="0.25">
      <c r="A328" s="3"/>
      <c r="B328" s="3"/>
      <c r="C328" s="2"/>
      <c r="D328" s="2"/>
      <c r="E328" s="2"/>
      <c r="F328" s="2"/>
      <c r="G328" s="2"/>
      <c r="H328" s="2"/>
      <c r="I328" s="2"/>
    </row>
    <row r="329" spans="1:9" ht="18.75" x14ac:dyDescent="0.25">
      <c r="A329" s="245" t="s">
        <v>1</v>
      </c>
      <c r="B329" s="245"/>
      <c r="C329" s="245"/>
      <c r="D329" s="245"/>
      <c r="E329" s="245"/>
      <c r="F329" s="245"/>
      <c r="G329" s="245"/>
      <c r="H329" s="245"/>
      <c r="I329" s="245"/>
    </row>
    <row r="330" spans="1:9" ht="18.75" x14ac:dyDescent="0.25">
      <c r="A330" s="245" t="s">
        <v>0</v>
      </c>
      <c r="B330" s="245"/>
      <c r="C330" s="245"/>
      <c r="D330" s="245"/>
      <c r="E330" s="245"/>
      <c r="F330" s="245"/>
      <c r="G330" s="245"/>
      <c r="H330" s="245"/>
      <c r="I330" s="245"/>
    </row>
  </sheetData>
  <mergeCells count="454">
    <mergeCell ref="A69:D69"/>
    <mergeCell ref="A79:D79"/>
    <mergeCell ref="A80:D80"/>
    <mergeCell ref="A325:B327"/>
    <mergeCell ref="E325:I326"/>
    <mergeCell ref="C326:D326"/>
    <mergeCell ref="C327:D327"/>
    <mergeCell ref="E327:I327"/>
    <mergeCell ref="A329:I329"/>
    <mergeCell ref="A330:I330"/>
    <mergeCell ref="A319:I319"/>
    <mergeCell ref="A320:C320"/>
    <mergeCell ref="C321:I321"/>
    <mergeCell ref="A323:B323"/>
    <mergeCell ref="C323:E323"/>
    <mergeCell ref="F323:G323"/>
    <mergeCell ref="A324:B324"/>
    <mergeCell ref="C324:E324"/>
    <mergeCell ref="F324:G324"/>
    <mergeCell ref="A322:B322"/>
    <mergeCell ref="C322:E322"/>
    <mergeCell ref="F322:G322"/>
    <mergeCell ref="A321:B321"/>
    <mergeCell ref="F294:G294"/>
    <mergeCell ref="A307:I307"/>
    <mergeCell ref="A310:C310"/>
    <mergeCell ref="C311:I311"/>
    <mergeCell ref="A313:B313"/>
    <mergeCell ref="F313:G313"/>
    <mergeCell ref="A314:B314"/>
    <mergeCell ref="F314:G314"/>
    <mergeCell ref="A315:B316"/>
    <mergeCell ref="C315:E315"/>
    <mergeCell ref="F315:I315"/>
    <mergeCell ref="C316:E316"/>
    <mergeCell ref="F316:I316"/>
    <mergeCell ref="C313:E313"/>
    <mergeCell ref="A295:B295"/>
    <mergeCell ref="C295:E295"/>
    <mergeCell ref="F295:G295"/>
    <mergeCell ref="A296:B296"/>
    <mergeCell ref="C296:E296"/>
    <mergeCell ref="F296:G296"/>
    <mergeCell ref="A297:B304"/>
    <mergeCell ref="E297:I298"/>
    <mergeCell ref="C303:D303"/>
    <mergeCell ref="E303:I303"/>
    <mergeCell ref="C304:D304"/>
    <mergeCell ref="E304:I304"/>
    <mergeCell ref="C298:D298"/>
    <mergeCell ref="C299:D299"/>
    <mergeCell ref="E299:I299"/>
    <mergeCell ref="A282:B289"/>
    <mergeCell ref="E282:I283"/>
    <mergeCell ref="C288:D288"/>
    <mergeCell ref="E288:I288"/>
    <mergeCell ref="C289:D289"/>
    <mergeCell ref="E289:I289"/>
    <mergeCell ref="C282:D282"/>
    <mergeCell ref="A291:C291"/>
    <mergeCell ref="C293:I293"/>
    <mergeCell ref="C278:I278"/>
    <mergeCell ref="A280:B280"/>
    <mergeCell ref="C280:E280"/>
    <mergeCell ref="F280:G280"/>
    <mergeCell ref="C269:D269"/>
    <mergeCell ref="F279:G279"/>
    <mergeCell ref="E261:I261"/>
    <mergeCell ref="C262:D262"/>
    <mergeCell ref="A281:B281"/>
    <mergeCell ref="C281:E281"/>
    <mergeCell ref="F281:G281"/>
    <mergeCell ref="A253:C253"/>
    <mergeCell ref="C255:I255"/>
    <mergeCell ref="A257:B257"/>
    <mergeCell ref="C257:E257"/>
    <mergeCell ref="F257:G257"/>
    <mergeCell ref="A258:B258"/>
    <mergeCell ref="C258:E258"/>
    <mergeCell ref="F258:G258"/>
    <mergeCell ref="A256:B256"/>
    <mergeCell ref="A247:B247"/>
    <mergeCell ref="C247:E247"/>
    <mergeCell ref="F247:G247"/>
    <mergeCell ref="A248:B248"/>
    <mergeCell ref="C248:E248"/>
    <mergeCell ref="F248:G248"/>
    <mergeCell ref="A249:E249"/>
    <mergeCell ref="F249:I249"/>
    <mergeCell ref="A251:I251"/>
    <mergeCell ref="A215:B215"/>
    <mergeCell ref="F215:G215"/>
    <mergeCell ref="A216:B216"/>
    <mergeCell ref="F216:G216"/>
    <mergeCell ref="A217:B217"/>
    <mergeCell ref="F217:G217"/>
    <mergeCell ref="A218:B223"/>
    <mergeCell ref="F218:I218"/>
    <mergeCell ref="F219:I219"/>
    <mergeCell ref="C220:E220"/>
    <mergeCell ref="F220:I220"/>
    <mergeCell ref="C221:E221"/>
    <mergeCell ref="F221:I221"/>
    <mergeCell ref="C222:E222"/>
    <mergeCell ref="F222:I223"/>
    <mergeCell ref="C223:E223"/>
    <mergeCell ref="C216:E216"/>
    <mergeCell ref="C217:E217"/>
    <mergeCell ref="C215:E215"/>
    <mergeCell ref="A207:B208"/>
    <mergeCell ref="C207:E207"/>
    <mergeCell ref="F207:I208"/>
    <mergeCell ref="C208:E208"/>
    <mergeCell ref="A210:I210"/>
    <mergeCell ref="A211:I211"/>
    <mergeCell ref="A212:I212"/>
    <mergeCell ref="A214:B214"/>
    <mergeCell ref="C214:I214"/>
    <mergeCell ref="A203:B203"/>
    <mergeCell ref="C203:I203"/>
    <mergeCell ref="A204:B204"/>
    <mergeCell ref="F204:G204"/>
    <mergeCell ref="A205:B205"/>
    <mergeCell ref="C205:E205"/>
    <mergeCell ref="F205:G205"/>
    <mergeCell ref="A206:B206"/>
    <mergeCell ref="C206:E206"/>
    <mergeCell ref="F206:G206"/>
    <mergeCell ref="C204:E204"/>
    <mergeCell ref="F195:G195"/>
    <mergeCell ref="A196:B196"/>
    <mergeCell ref="C196:E196"/>
    <mergeCell ref="F196:G196"/>
    <mergeCell ref="C197:E197"/>
    <mergeCell ref="F197:I197"/>
    <mergeCell ref="C198:E198"/>
    <mergeCell ref="F198:I199"/>
    <mergeCell ref="C199:E199"/>
    <mergeCell ref="A162:I162"/>
    <mergeCell ref="C163:I163"/>
    <mergeCell ref="A164:B164"/>
    <mergeCell ref="C164:E164"/>
    <mergeCell ref="F164:G164"/>
    <mergeCell ref="A165:B165"/>
    <mergeCell ref="C165:E165"/>
    <mergeCell ref="F165:G165"/>
    <mergeCell ref="A163:B163"/>
    <mergeCell ref="A142:I142"/>
    <mergeCell ref="A143:B143"/>
    <mergeCell ref="C143:I143"/>
    <mergeCell ref="A144:B144"/>
    <mergeCell ref="F144:G144"/>
    <mergeCell ref="A145:B145"/>
    <mergeCell ref="F145:G145"/>
    <mergeCell ref="A146:B146"/>
    <mergeCell ref="F146:G146"/>
    <mergeCell ref="A119:D119"/>
    <mergeCell ref="A120:E120"/>
    <mergeCell ref="A132:D132"/>
    <mergeCell ref="A133:D133"/>
    <mergeCell ref="A134:D134"/>
    <mergeCell ref="A135:D135"/>
    <mergeCell ref="A136:E136"/>
    <mergeCell ref="A139:I139"/>
    <mergeCell ref="A141:I141"/>
    <mergeCell ref="A81:D81"/>
    <mergeCell ref="A82:D82"/>
    <mergeCell ref="A83:D83"/>
    <mergeCell ref="A84:D84"/>
    <mergeCell ref="A85:E85"/>
    <mergeCell ref="A87:I87"/>
    <mergeCell ref="A88:I88"/>
    <mergeCell ref="A89:I89"/>
    <mergeCell ref="A118:D118"/>
    <mergeCell ref="E301:I301"/>
    <mergeCell ref="A293:B293"/>
    <mergeCell ref="C325:D325"/>
    <mergeCell ref="E260:I260"/>
    <mergeCell ref="E302:I302"/>
    <mergeCell ref="C297:D297"/>
    <mergeCell ref="A312:B312"/>
    <mergeCell ref="C312:E312"/>
    <mergeCell ref="F312:G312"/>
    <mergeCell ref="C314:E314"/>
    <mergeCell ref="E269:I269"/>
    <mergeCell ref="C284:D284"/>
    <mergeCell ref="E284:I284"/>
    <mergeCell ref="C302:D302"/>
    <mergeCell ref="A311:B311"/>
    <mergeCell ref="E265:I265"/>
    <mergeCell ref="E266:I266"/>
    <mergeCell ref="A259:B275"/>
    <mergeCell ref="E270:I270"/>
    <mergeCell ref="E271:I271"/>
    <mergeCell ref="C274:D274"/>
    <mergeCell ref="E274:I275"/>
    <mergeCell ref="C275:D275"/>
    <mergeCell ref="A276:C276"/>
    <mergeCell ref="A255:B255"/>
    <mergeCell ref="C268:D268"/>
    <mergeCell ref="A15:I15"/>
    <mergeCell ref="A17:D17"/>
    <mergeCell ref="E17:F17"/>
    <mergeCell ref="A18:D18"/>
    <mergeCell ref="E18:F18"/>
    <mergeCell ref="A19:D19"/>
    <mergeCell ref="E19:F19"/>
    <mergeCell ref="A21:I21"/>
    <mergeCell ref="A23:D23"/>
    <mergeCell ref="E23:F23"/>
    <mergeCell ref="E24:F24"/>
    <mergeCell ref="A27:I27"/>
    <mergeCell ref="C264:D264"/>
    <mergeCell ref="C265:D265"/>
    <mergeCell ref="C266:D266"/>
    <mergeCell ref="E25:F25"/>
    <mergeCell ref="A29:I29"/>
    <mergeCell ref="C30:I30"/>
    <mergeCell ref="A36:I36"/>
    <mergeCell ref="A32:I32"/>
    <mergeCell ref="C33:I33"/>
    <mergeCell ref="A61:D61"/>
    <mergeCell ref="A246:B246"/>
    <mergeCell ref="C246:E246"/>
    <mergeCell ref="C230:E230"/>
    <mergeCell ref="C231:E231"/>
    <mergeCell ref="F234:I234"/>
    <mergeCell ref="A227:I227"/>
    <mergeCell ref="A229:B229"/>
    <mergeCell ref="C229:I229"/>
    <mergeCell ref="A230:B230"/>
    <mergeCell ref="F230:G230"/>
    <mergeCell ref="A231:B231"/>
    <mergeCell ref="F236:I236"/>
    <mergeCell ref="C237:E237"/>
    <mergeCell ref="F237:I237"/>
    <mergeCell ref="C238:E238"/>
    <mergeCell ref="F238:I238"/>
    <mergeCell ref="A240:I240"/>
    <mergeCell ref="A242:I242"/>
    <mergeCell ref="A243:I243"/>
    <mergeCell ref="A245:B245"/>
    <mergeCell ref="C245:I245"/>
    <mergeCell ref="F246:G246"/>
    <mergeCell ref="C260:D260"/>
    <mergeCell ref="E268:I268"/>
    <mergeCell ref="C267:D267"/>
    <mergeCell ref="E267:I267"/>
    <mergeCell ref="E264:I264"/>
    <mergeCell ref="C259:D259"/>
    <mergeCell ref="E259:I259"/>
    <mergeCell ref="C261:D261"/>
    <mergeCell ref="C256:E256"/>
    <mergeCell ref="F256:G256"/>
    <mergeCell ref="F231:G231"/>
    <mergeCell ref="A232:B232"/>
    <mergeCell ref="F232:G232"/>
    <mergeCell ref="A233:B238"/>
    <mergeCell ref="C235:E235"/>
    <mergeCell ref="F235:I235"/>
    <mergeCell ref="C236:E236"/>
    <mergeCell ref="C218:E218"/>
    <mergeCell ref="C219:E219"/>
    <mergeCell ref="C233:E233"/>
    <mergeCell ref="F233:I233"/>
    <mergeCell ref="C234:E234"/>
    <mergeCell ref="C232:E232"/>
    <mergeCell ref="A225:I225"/>
    <mergeCell ref="A226:I226"/>
    <mergeCell ref="A201:I201"/>
    <mergeCell ref="C194:E194"/>
    <mergeCell ref="C195:E195"/>
    <mergeCell ref="A185:B189"/>
    <mergeCell ref="F185:I185"/>
    <mergeCell ref="C186:E186"/>
    <mergeCell ref="F186:I187"/>
    <mergeCell ref="C187:E187"/>
    <mergeCell ref="C182:E182"/>
    <mergeCell ref="C183:E183"/>
    <mergeCell ref="C184:E184"/>
    <mergeCell ref="C185:E185"/>
    <mergeCell ref="A184:B184"/>
    <mergeCell ref="F184:G184"/>
    <mergeCell ref="A197:B199"/>
    <mergeCell ref="C188:E188"/>
    <mergeCell ref="F188:I189"/>
    <mergeCell ref="C189:E189"/>
    <mergeCell ref="A191:I191"/>
    <mergeCell ref="A193:B193"/>
    <mergeCell ref="C193:I193"/>
    <mergeCell ref="A194:B194"/>
    <mergeCell ref="F194:G194"/>
    <mergeCell ref="A195:B195"/>
    <mergeCell ref="A176:I176"/>
    <mergeCell ref="A178:I178"/>
    <mergeCell ref="A179:I179"/>
    <mergeCell ref="A181:B181"/>
    <mergeCell ref="C181:I181"/>
    <mergeCell ref="A182:B182"/>
    <mergeCell ref="F182:G182"/>
    <mergeCell ref="A183:B183"/>
    <mergeCell ref="F183:G183"/>
    <mergeCell ref="A174:B174"/>
    <mergeCell ref="C174:E174"/>
    <mergeCell ref="F174:I174"/>
    <mergeCell ref="A166:B166"/>
    <mergeCell ref="A167:B167"/>
    <mergeCell ref="C167:E167"/>
    <mergeCell ref="C166:E166"/>
    <mergeCell ref="F166:G166"/>
    <mergeCell ref="F167:I167"/>
    <mergeCell ref="A169:I169"/>
    <mergeCell ref="A170:B170"/>
    <mergeCell ref="C170:I170"/>
    <mergeCell ref="A171:B171"/>
    <mergeCell ref="C171:E171"/>
    <mergeCell ref="F171:G171"/>
    <mergeCell ref="A172:B172"/>
    <mergeCell ref="C172:E172"/>
    <mergeCell ref="F172:G172"/>
    <mergeCell ref="A173:B173"/>
    <mergeCell ref="C173:E173"/>
    <mergeCell ref="F173:G173"/>
    <mergeCell ref="C155:E155"/>
    <mergeCell ref="C145:E145"/>
    <mergeCell ref="A147:B159"/>
    <mergeCell ref="F147:I147"/>
    <mergeCell ref="F148:I148"/>
    <mergeCell ref="F151:I152"/>
    <mergeCell ref="F153:I154"/>
    <mergeCell ref="F155:I157"/>
    <mergeCell ref="C156:E156"/>
    <mergeCell ref="C157:E157"/>
    <mergeCell ref="C158:E158"/>
    <mergeCell ref="F158:I159"/>
    <mergeCell ref="C151:E151"/>
    <mergeCell ref="C153:E153"/>
    <mergeCell ref="C152:E152"/>
    <mergeCell ref="C154:E154"/>
    <mergeCell ref="C159:E159"/>
    <mergeCell ref="A109:D109"/>
    <mergeCell ref="A110:D110"/>
    <mergeCell ref="A111:D111"/>
    <mergeCell ref="A112:D112"/>
    <mergeCell ref="A131:D131"/>
    <mergeCell ref="F149:I150"/>
    <mergeCell ref="C150:E150"/>
    <mergeCell ref="C146:E146"/>
    <mergeCell ref="C147:E147"/>
    <mergeCell ref="A116:D116"/>
    <mergeCell ref="A117:D117"/>
    <mergeCell ref="A130:D130"/>
    <mergeCell ref="A113:D113"/>
    <mergeCell ref="A114:D114"/>
    <mergeCell ref="A115:D115"/>
    <mergeCell ref="A124:D124"/>
    <mergeCell ref="A125:D125"/>
    <mergeCell ref="A126:D126"/>
    <mergeCell ref="A127:D127"/>
    <mergeCell ref="A128:D128"/>
    <mergeCell ref="A129:D129"/>
    <mergeCell ref="C144:E144"/>
    <mergeCell ref="C148:E148"/>
    <mergeCell ref="C149:E149"/>
    <mergeCell ref="A94:D94"/>
    <mergeCell ref="A95:D95"/>
    <mergeCell ref="A96:D96"/>
    <mergeCell ref="A97:D97"/>
    <mergeCell ref="A98:D98"/>
    <mergeCell ref="A99:D99"/>
    <mergeCell ref="A108:D108"/>
    <mergeCell ref="A100:D100"/>
    <mergeCell ref="A101:D101"/>
    <mergeCell ref="A102:D102"/>
    <mergeCell ref="A103:D103"/>
    <mergeCell ref="A104:E104"/>
    <mergeCell ref="A93:D93"/>
    <mergeCell ref="A92:D92"/>
    <mergeCell ref="A56:D56"/>
    <mergeCell ref="A53:D53"/>
    <mergeCell ref="A55:D55"/>
    <mergeCell ref="A59:D59"/>
    <mergeCell ref="A60:D60"/>
    <mergeCell ref="A57:D57"/>
    <mergeCell ref="A58:D58"/>
    <mergeCell ref="A54:D54"/>
    <mergeCell ref="A68:D68"/>
    <mergeCell ref="A78:D78"/>
    <mergeCell ref="A70:D70"/>
    <mergeCell ref="A62:D62"/>
    <mergeCell ref="A63:D63"/>
    <mergeCell ref="A65:E65"/>
    <mergeCell ref="A67:B67"/>
    <mergeCell ref="A71:D71"/>
    <mergeCell ref="A72:D72"/>
    <mergeCell ref="A73:D73"/>
    <mergeCell ref="A75:E75"/>
    <mergeCell ref="A64:D64"/>
    <mergeCell ref="A74:D74"/>
    <mergeCell ref="A77:B77"/>
    <mergeCell ref="A39:B39"/>
    <mergeCell ref="A41:D41"/>
    <mergeCell ref="A42:D42"/>
    <mergeCell ref="A43:D43"/>
    <mergeCell ref="A3:I3"/>
    <mergeCell ref="A4:I4"/>
    <mergeCell ref="A5:I5"/>
    <mergeCell ref="A44:D44"/>
    <mergeCell ref="A52:D52"/>
    <mergeCell ref="A6:I6"/>
    <mergeCell ref="A51:D51"/>
    <mergeCell ref="A40:D40"/>
    <mergeCell ref="A47:D47"/>
    <mergeCell ref="A48:D48"/>
    <mergeCell ref="A49:D49"/>
    <mergeCell ref="A50:D50"/>
    <mergeCell ref="A45:D45"/>
    <mergeCell ref="A46:D46"/>
    <mergeCell ref="A24:D24"/>
    <mergeCell ref="A25:D25"/>
    <mergeCell ref="C34:I34"/>
    <mergeCell ref="A1:I1"/>
    <mergeCell ref="A7:I7"/>
    <mergeCell ref="A9:I9"/>
    <mergeCell ref="A11:D11"/>
    <mergeCell ref="E11:F11"/>
    <mergeCell ref="A12:D12"/>
    <mergeCell ref="E12:F12"/>
    <mergeCell ref="A13:D13"/>
    <mergeCell ref="E13:F13"/>
    <mergeCell ref="A317:I317"/>
    <mergeCell ref="C286:D286"/>
    <mergeCell ref="E286:I286"/>
    <mergeCell ref="C283:D283"/>
    <mergeCell ref="C272:D272"/>
    <mergeCell ref="E272:I273"/>
    <mergeCell ref="C273:D273"/>
    <mergeCell ref="E262:I262"/>
    <mergeCell ref="C263:D263"/>
    <mergeCell ref="C287:D287"/>
    <mergeCell ref="E287:I287"/>
    <mergeCell ref="A278:B278"/>
    <mergeCell ref="C300:D300"/>
    <mergeCell ref="E300:I300"/>
    <mergeCell ref="C270:D270"/>
    <mergeCell ref="C271:D271"/>
    <mergeCell ref="E263:I263"/>
    <mergeCell ref="C285:D285"/>
    <mergeCell ref="E285:I285"/>
    <mergeCell ref="A294:B294"/>
    <mergeCell ref="C294:E294"/>
    <mergeCell ref="A279:B279"/>
    <mergeCell ref="C279:E279"/>
    <mergeCell ref="C301:D301"/>
  </mergeCells>
  <pageMargins left="0.70866141732283472" right="0.31496062992125984" top="0.19685039370078741" bottom="0.19685039370078741" header="0.31496062992125984" footer="0.31496062992125984"/>
  <pageSetup paperSize="9" scale="56" orientation="portrait" horizontalDpi="4294967295" verticalDpi="4294967295" r:id="rId1"/>
  <rowBreaks count="7" manualBreakCount="7">
    <brk id="86" max="8" man="1"/>
    <brk id="128" max="8" man="1"/>
    <brk id="168" max="8" man="1"/>
    <brk id="209" max="8" man="1"/>
    <brk id="236" max="8" man="1"/>
    <brk id="265" max="8" man="1"/>
    <brk id="2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23.04.2021 совет</vt:lpstr>
      <vt:lpstr>'23.04.2021 совет'!OLE_LINK2</vt:lpstr>
      <vt:lpstr>'23.04.2021 совет'!OLE_LINK3</vt:lpstr>
      <vt:lpstr>'23.04.2021 совет'!OLE_LINK6</vt:lpstr>
      <vt:lpstr>'23.04.2021 совет'!Область_печати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Fin#Nach#1</dc:creator>
  <cp:lastModifiedBy>Fin#Nach#1</cp:lastModifiedBy>
  <cp:lastPrinted>2021-04-21T06:52:15Z</cp:lastPrinted>
  <dcterms:created xsi:type="dcterms:W3CDTF">2021-04-08T06:00:00Z</dcterms:created>
  <dcterms:modified xsi:type="dcterms:W3CDTF">2021-04-21T06:52:20Z</dcterms:modified>
</cp:coreProperties>
</file>