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7" sheetId="1" r:id="rId1"/>
    <sheet name="2018,2019" sheetId="2" r:id="rId2"/>
  </sheets>
  <definedNames>
    <definedName name="_xlnm.Print_Titles" localSheetId="0">'2017'!$9:$9</definedName>
    <definedName name="_xlnm.Print_Titles" localSheetId="1">'2018,2019'!$9:$9</definedName>
    <definedName name="_xlnm.Print_Area" localSheetId="0">'2017'!$A$1:$C$102</definedName>
    <definedName name="_xlnm.Print_Area" localSheetId="1">'2018,2019'!$A$1:$D$102</definedName>
  </definedNames>
  <calcPr fullCalcOnLoad="1"/>
</workbook>
</file>

<file path=xl/sharedStrings.xml><?xml version="1.0" encoding="utf-8"?>
<sst xmlns="http://schemas.openxmlformats.org/spreadsheetml/2006/main" count="378" uniqueCount="169">
  <si>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</si>
  <si>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</si>
  <si>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</si>
  <si>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</si>
  <si>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</si>
  <si>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</si>
  <si>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</si>
  <si>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</si>
  <si>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</si>
  <si>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</si>
  <si>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</si>
  <si>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</si>
  <si>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</si>
  <si>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</si>
  <si>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</si>
  <si>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</si>
  <si>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</si>
  <si>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</si>
  <si>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</si>
  <si>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</si>
  <si>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</si>
  <si>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</si>
  <si>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</si>
  <si>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</si>
  <si>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</si>
  <si>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</si>
  <si>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</si>
  <si>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</si>
  <si>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</si>
  <si>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</si>
  <si>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</si>
  <si>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</si>
  <si>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</si>
  <si>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</si>
  <si>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</si>
  <si>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</si>
  <si>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</si>
  <si>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</si>
  <si>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</si>
  <si>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</si>
  <si>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</si>
  <si>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</si>
  <si>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</si>
  <si>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</si>
  <si>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</si>
  <si>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</si>
  <si>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</si>
  <si>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</si>
  <si>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</si>
  <si>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</si>
  <si>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</si>
  <si>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</si>
  <si>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</si>
  <si>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</si>
  <si>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</si>
  <si>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</si>
  <si>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</si>
  <si>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</si>
  <si>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</si>
  <si>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</si>
  <si>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</si>
  <si>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</si>
  <si>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</si>
  <si>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</si>
  <si>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</si>
  <si>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</si>
  <si>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</si>
  <si>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</si>
  <si>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</si>
  <si>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</si>
  <si>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</si>
  <si>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</si>
  <si>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</si>
  <si>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</si>
  <si>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</si>
  <si>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</si>
  <si>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</si>
  <si>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</si>
  <si>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</si>
  <si>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</si>
  <si>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</si>
  <si>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</si>
  <si>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</si>
  <si>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</si>
  <si>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</si>
  <si>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</si>
  <si>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</si>
  <si>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</si>
  <si>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</si>
  <si>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</si>
  <si>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</si>
  <si>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</si>
  <si>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</si>
  <si>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</si>
  <si>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</si>
  <si>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</si>
  <si>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</si>
  <si>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</si>
  <si>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</si>
  <si>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</si>
  <si>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</si>
  <si>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</si>
  <si>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</si>
  <si>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</si>
  <si>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</si>
  <si>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</si>
  <si>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</si>
  <si>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</si>
  <si>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</si>
  <si>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</si>
  <si>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</si>
  <si>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</si>
  <si>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Объем поступлений доходов в бюджет ЗАТО Видяево на плановый период 2018 и 2019 годов</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</si>
  <si>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</si>
  <si>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</si>
  <si>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</si>
  <si>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</si>
  <si>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</si>
  <si>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</si>
  <si>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</si>
  <si>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</si>
  <si>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</si>
  <si>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</si>
  <si>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</si>
  <si>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</si>
  <si>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</si>
  <si>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</si>
  <si>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</si>
  <si>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</si>
  <si>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</si>
  <si>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</si>
  <si>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</si>
  <si>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</si>
  <si>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</si>
  <si>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</si>
  <si>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</si>
  <si>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</si>
  <si>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</si>
  <si>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</si>
  <si>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</si>
  <si>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</si>
  <si>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</si>
  <si>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</si>
  <si>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</si>
  <si>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</si>
  <si>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</si>
  <si>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</si>
  <si>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</si>
  <si>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</si>
  <si>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</si>
  <si>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</si>
  <si>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от "  __ " __________________ № _____</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</si>
  <si>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</si>
  <si>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</si>
  <si>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</si>
  <si>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</si>
  <si>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</si>
  <si>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</si>
  <si>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</si>
  <si>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</si>
  <si>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</si>
  <si>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</si>
  <si>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</si>
  <si>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"О бюджете ЗАТО Видяево
на 2017 год и на плановый период 2018 и 2019 годов"</t>
  </si>
  <si>
    <t xml:space="preserve"> Приложение 3.1</t>
  </si>
  <si>
    <t>от ____________ № _______</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</si>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</sst>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sz val="8"/>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6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2" fillId="0" borderId="0" xfId="0" applyFont="1" applyAlignment="1">
      <alignment/>
    </xf>
    <xf numFmtId="0" fontId="12" fillId="32" borderId="0" xfId="0" applyFont="1" applyFill="1" applyAlignment="1">
      <alignment/>
    </xf>
    <xf numFmtId="0" fontId="0" fillId="0" borderId="0" xfId="0" applyFont="1" applyAlignment="1">
      <alignment/>
    </xf>
    <xf numFmtId="0" fontId="13" fillId="0" borderId="0" xfId="0" applyFont="1" applyFill="1" applyAlignment="1">
      <alignment/>
    </xf>
    <xf numFmtId="0" fontId="13" fillId="0" borderId="0" xfId="0" applyFont="1" applyAlignment="1">
      <alignment/>
    </xf>
    <xf numFmtId="0" fontId="11" fillId="0" borderId="0" xfId="0" applyFont="1" applyAlignment="1">
      <alignment/>
    </xf>
    <xf numFmtId="0" fontId="5" fillId="33"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3" borderId="11" xfId="0" applyNumberFormat="1" applyFont="1" applyFill="1" applyBorder="1" applyAlignment="1">
      <alignment horizontal="center" vertical="center" wrapText="1"/>
    </xf>
    <xf numFmtId="0" fontId="6" fillId="33" borderId="12" xfId="0" applyNumberFormat="1" applyFont="1" applyFill="1" applyBorder="1" applyAlignment="1">
      <alignment horizontal="left" wrapText="1"/>
    </xf>
    <xf numFmtId="0" fontId="6" fillId="33" borderId="10" xfId="0" applyNumberFormat="1" applyFont="1" applyFill="1" applyBorder="1" applyAlignment="1">
      <alignment horizontal="left" wrapText="1"/>
    </xf>
    <xf numFmtId="0" fontId="6" fillId="33" borderId="10" xfId="0" applyNumberFormat="1" applyFont="1" applyFill="1" applyBorder="1" applyAlignment="1">
      <alignment horizontal="left"/>
    </xf>
    <xf numFmtId="0" fontId="14" fillId="0" borderId="0" xfId="0" applyFont="1" applyFill="1" applyAlignment="1">
      <alignment/>
    </xf>
    <xf numFmtId="0" fontId="14" fillId="0" borderId="0" xfId="0" applyFont="1" applyAlignment="1">
      <alignment/>
    </xf>
    <xf numFmtId="0" fontId="0" fillId="34" borderId="13" xfId="0" applyFill="1" applyBorder="1" applyAlignment="1">
      <alignment/>
    </xf>
    <xf numFmtId="4" fontId="6" fillId="34" borderId="10" xfId="0" applyNumberFormat="1" applyFont="1" applyFill="1" applyBorder="1" applyAlignment="1">
      <alignment horizontal="center" wrapText="1"/>
    </xf>
    <xf numFmtId="4" fontId="6" fillId="34" borderId="10" xfId="0" applyNumberFormat="1" applyFont="1" applyFill="1" applyBorder="1" applyAlignment="1">
      <alignment horizontal="center"/>
    </xf>
    <xf numFmtId="4" fontId="5" fillId="34" borderId="10" xfId="0" applyNumberFormat="1" applyFont="1" applyFill="1" applyBorder="1" applyAlignment="1">
      <alignment horizontal="center"/>
    </xf>
    <xf numFmtId="0" fontId="9" fillId="0" borderId="0" xfId="0" applyNumberFormat="1" applyFont="1" applyFill="1" applyBorder="1" applyAlignment="1">
      <alignment horizontal="left"/>
    </xf>
    <xf numFmtId="0" fontId="9" fillId="0" borderId="0" xfId="0" applyNumberFormat="1" applyFont="1" applyFill="1" applyAlignment="1">
      <alignment horizontal="left"/>
    </xf>
    <xf numFmtId="4" fontId="0" fillId="34" borderId="0" xfId="0" applyNumberFormat="1" applyFill="1" applyAlignment="1">
      <alignment/>
    </xf>
    <xf numFmtId="4" fontId="12" fillId="34" borderId="0" xfId="0" applyNumberFormat="1" applyFont="1" applyFill="1" applyAlignment="1">
      <alignment horizontal="right"/>
    </xf>
    <xf numFmtId="0" fontId="5" fillId="34" borderId="14" xfId="0" applyFont="1" applyFill="1" applyBorder="1" applyAlignment="1">
      <alignment horizontal="center" vertical="center" wrapText="1"/>
    </xf>
    <xf numFmtId="4" fontId="7" fillId="34" borderId="0" xfId="0" applyNumberFormat="1" applyFont="1" applyFill="1" applyAlignment="1">
      <alignment/>
    </xf>
    <xf numFmtId="4" fontId="0" fillId="34" borderId="0" xfId="0" applyNumberFormat="1" applyFont="1" applyFill="1" applyAlignment="1">
      <alignment/>
    </xf>
    <xf numFmtId="4" fontId="8" fillId="34" borderId="0" xfId="0" applyNumberFormat="1" applyFont="1" applyFill="1" applyAlignment="1">
      <alignment/>
    </xf>
    <xf numFmtId="0" fontId="0" fillId="34" borderId="0" xfId="0" applyFill="1" applyAlignment="1">
      <alignment/>
    </xf>
    <xf numFmtId="0" fontId="0" fillId="34" borderId="0" xfId="0" applyFill="1" applyAlignment="1">
      <alignment/>
    </xf>
    <xf numFmtId="0" fontId="5" fillId="34" borderId="15" xfId="0" applyFont="1" applyFill="1" applyBorder="1" applyAlignment="1">
      <alignment horizontal="center" vertical="center" wrapText="1"/>
    </xf>
    <xf numFmtId="0" fontId="7" fillId="34" borderId="0" xfId="0" applyFont="1" applyFill="1" applyAlignment="1">
      <alignment/>
    </xf>
    <xf numFmtId="0" fontId="0" fillId="34" borderId="0" xfId="0" applyFont="1" applyFill="1" applyAlignment="1">
      <alignment/>
    </xf>
    <xf numFmtId="0" fontId="8" fillId="34" borderId="0" xfId="0" applyFont="1" applyFill="1" applyAlignment="1">
      <alignment/>
    </xf>
    <xf numFmtId="0" fontId="3" fillId="34" borderId="0" xfId="0" applyFont="1" applyFill="1" applyBorder="1" applyAlignment="1">
      <alignment horizontal="right"/>
    </xf>
    <xf numFmtId="0" fontId="2" fillId="34" borderId="0" xfId="0" applyFont="1" applyFill="1" applyBorder="1" applyAlignment="1">
      <alignment/>
    </xf>
    <xf numFmtId="0" fontId="3" fillId="34" borderId="0" xfId="0" applyFont="1" applyFill="1" applyBorder="1" applyAlignment="1">
      <alignment/>
    </xf>
    <xf numFmtId="0" fontId="3" fillId="34" borderId="15" xfId="0" applyFont="1" applyFill="1" applyBorder="1" applyAlignment="1">
      <alignment horizontal="center" wrapText="1"/>
    </xf>
    <xf numFmtId="0" fontId="5" fillId="34" borderId="12" xfId="0" applyFont="1" applyFill="1" applyBorder="1" applyAlignment="1">
      <alignment horizontal="center" wrapText="1"/>
    </xf>
    <xf numFmtId="0" fontId="6" fillId="34" borderId="10" xfId="0" applyFont="1" applyFill="1" applyBorder="1" applyAlignment="1">
      <alignment horizontal="center" wrapText="1"/>
    </xf>
    <xf numFmtId="0" fontId="5" fillId="34" borderId="10" xfId="0" applyFont="1" applyFill="1" applyBorder="1" applyAlignment="1">
      <alignment horizontal="center" wrapText="1"/>
    </xf>
    <xf numFmtId="0" fontId="6" fillId="34" borderId="10" xfId="0" applyFont="1" applyFill="1" applyBorder="1" applyAlignment="1">
      <alignment horizontal="center"/>
    </xf>
    <xf numFmtId="0" fontId="0" fillId="34" borderId="0" xfId="0" applyFont="1" applyFill="1" applyAlignment="1">
      <alignment/>
    </xf>
    <xf numFmtId="0" fontId="9" fillId="34" borderId="0" xfId="0" applyFont="1" applyFill="1" applyBorder="1" applyAlignment="1">
      <alignment horizontal="right"/>
    </xf>
    <xf numFmtId="0" fontId="9" fillId="34" borderId="0" xfId="0" applyFont="1" applyFill="1" applyAlignment="1">
      <alignment/>
    </xf>
    <xf numFmtId="0" fontId="9" fillId="0" borderId="0" xfId="0" applyFont="1" applyFill="1" applyAlignment="1">
      <alignment horizontal="right" wrapText="1"/>
    </xf>
    <xf numFmtId="0" fontId="9" fillId="0" borderId="0" xfId="0" applyFont="1" applyAlignment="1">
      <alignment/>
    </xf>
    <xf numFmtId="3" fontId="9" fillId="0" borderId="0" xfId="0" applyNumberFormat="1" applyFont="1" applyFill="1" applyBorder="1" applyAlignment="1">
      <alignment horizontal="right" wrapText="1"/>
    </xf>
    <xf numFmtId="4" fontId="9" fillId="34" borderId="0" xfId="0" applyNumberFormat="1" applyFont="1" applyFill="1" applyAlignment="1">
      <alignment horizontal="right"/>
    </xf>
    <xf numFmtId="0" fontId="9" fillId="34" borderId="0" xfId="0" applyFont="1" applyFill="1" applyAlignment="1">
      <alignment horizontal="right"/>
    </xf>
    <xf numFmtId="0" fontId="4" fillId="0" borderId="0" xfId="0" applyFont="1" applyFill="1" applyBorder="1" applyAlignment="1">
      <alignment horizontal="center"/>
    </xf>
    <xf numFmtId="0" fontId="0" fillId="0" borderId="0" xfId="0" applyAlignment="1">
      <alignment/>
    </xf>
    <xf numFmtId="4" fontId="0" fillId="33" borderId="0" xfId="0" applyNumberFormat="1" applyFill="1" applyAlignment="1">
      <alignment horizontal="right"/>
    </xf>
    <xf numFmtId="0" fontId="4" fillId="0" borderId="0" xfId="0" applyFont="1" applyFill="1" applyBorder="1" applyAlignment="1">
      <alignment horizontal="center" wrapText="1"/>
    </xf>
    <xf numFmtId="0" fontId="0" fillId="0" borderId="0" xfId="0" applyAlignment="1">
      <alignment wrapText="1"/>
    </xf>
    <xf numFmtId="0" fontId="10" fillId="0" borderId="0" xfId="0" applyFont="1" applyFill="1" applyAlignment="1">
      <alignment horizontal="right" wrapText="1"/>
    </xf>
    <xf numFmtId="3" fontId="10" fillId="0" borderId="0" xfId="0" applyNumberFormat="1" applyFont="1"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25"/>
  <sheetViews>
    <sheetView tabSelected="1" view="pageBreakPreview" zoomScale="80" zoomScaleSheetLayoutView="80" zoomScalePageLayoutView="0" workbookViewId="0" topLeftCell="A1">
      <selection activeCell="B58" sqref="B58"/>
    </sheetView>
  </sheetViews>
  <sheetFormatPr defaultColWidth="9.00390625" defaultRowHeight="12.75"/>
  <cols>
    <col min="1" max="1" width="66.00390625" style="16" customWidth="1"/>
    <col min="2" max="2" width="31.375" style="49" customWidth="1"/>
    <col min="3" max="3" width="21.75390625" style="29" customWidth="1"/>
    <col min="4" max="19" width="9.125" style="2" customWidth="1"/>
  </cols>
  <sheetData>
    <row r="1" spans="1:3" ht="12.75">
      <c r="A1" s="27" t="s">
        <v>69</v>
      </c>
      <c r="B1" s="50" t="s">
        <v>61</v>
      </c>
      <c r="C1" s="51"/>
    </row>
    <row r="2" spans="1:3" ht="13.5" customHeight="1">
      <c r="A2" s="52" t="s">
        <v>111</v>
      </c>
      <c r="B2" s="52"/>
      <c r="C2" s="53"/>
    </row>
    <row r="3" spans="1:3" ht="24" customHeight="1">
      <c r="A3" s="54" t="s">
        <v>163</v>
      </c>
      <c r="B3" s="54"/>
      <c r="C3" s="53"/>
    </row>
    <row r="4" spans="1:3" ht="12.75">
      <c r="A4" s="28"/>
      <c r="B4" s="55" t="s">
        <v>151</v>
      </c>
      <c r="C4" s="56"/>
    </row>
    <row r="5" spans="1:2" ht="15.75">
      <c r="A5" s="15"/>
      <c r="B5" s="41"/>
    </row>
    <row r="6" spans="1:3" ht="18.75">
      <c r="A6" s="57" t="s">
        <v>107</v>
      </c>
      <c r="B6" s="57"/>
      <c r="C6" s="58"/>
    </row>
    <row r="7" spans="1:3" ht="15.75">
      <c r="A7" s="15"/>
      <c r="B7" s="42"/>
      <c r="C7" s="30"/>
    </row>
    <row r="8" spans="1:2" ht="0.75" customHeight="1" thickBot="1">
      <c r="A8" s="15"/>
      <c r="B8" s="43"/>
    </row>
    <row r="9" spans="1:3" ht="26.25" thickBot="1">
      <c r="A9" s="17" t="s">
        <v>20</v>
      </c>
      <c r="B9" s="44" t="s">
        <v>19</v>
      </c>
      <c r="C9" s="31">
        <v>2017</v>
      </c>
    </row>
    <row r="10" spans="1:3" ht="15.75">
      <c r="A10" s="18" t="s">
        <v>38</v>
      </c>
      <c r="B10" s="45"/>
      <c r="C10" s="23"/>
    </row>
    <row r="11" spans="1:3" s="2" customFormat="1" ht="15.75">
      <c r="A11" s="19" t="s">
        <v>8</v>
      </c>
      <c r="B11" s="46" t="s">
        <v>15</v>
      </c>
      <c r="C11" s="24">
        <f>C12+C44</f>
        <v>135333616.16</v>
      </c>
    </row>
    <row r="12" spans="1:3" s="2" customFormat="1" ht="15.75">
      <c r="A12" s="19" t="s">
        <v>5</v>
      </c>
      <c r="B12" s="46"/>
      <c r="C12" s="24">
        <f>C13+C23+C41+C35+C18</f>
        <v>130857916.16</v>
      </c>
    </row>
    <row r="13" spans="1:3" ht="15.75">
      <c r="A13" s="20" t="s">
        <v>23</v>
      </c>
      <c r="B13" s="46" t="s">
        <v>24</v>
      </c>
      <c r="C13" s="25">
        <f>C14</f>
        <v>125876000</v>
      </c>
    </row>
    <row r="14" spans="1:19" s="1" customFormat="1" ht="15.75">
      <c r="A14" s="20" t="s">
        <v>21</v>
      </c>
      <c r="B14" s="46" t="s">
        <v>25</v>
      </c>
      <c r="C14" s="25">
        <f>C15+C16+C17</f>
        <v>125876000</v>
      </c>
      <c r="D14" s="3"/>
      <c r="E14" s="3"/>
      <c r="F14" s="3"/>
      <c r="G14" s="3"/>
      <c r="H14" s="3"/>
      <c r="I14" s="3"/>
      <c r="J14" s="3"/>
      <c r="K14" s="3"/>
      <c r="L14" s="3"/>
      <c r="M14" s="3"/>
      <c r="N14" s="3"/>
      <c r="O14" s="3"/>
      <c r="P14" s="3"/>
      <c r="Q14" s="3"/>
      <c r="R14" s="3"/>
      <c r="S14" s="3"/>
    </row>
    <row r="15" spans="1:3" ht="78.75">
      <c r="A15" s="14" t="s">
        <v>88</v>
      </c>
      <c r="B15" s="47" t="s">
        <v>43</v>
      </c>
      <c r="C15" s="26">
        <f>124302000-45000-155000+1574000</f>
        <v>125676000</v>
      </c>
    </row>
    <row r="16" spans="1:3" ht="110.25">
      <c r="A16" s="14" t="s">
        <v>89</v>
      </c>
      <c r="B16" s="47" t="s">
        <v>41</v>
      </c>
      <c r="C16" s="26">
        <v>45000</v>
      </c>
    </row>
    <row r="17" spans="1:3" ht="47.25">
      <c r="A17" s="14" t="s">
        <v>90</v>
      </c>
      <c r="B17" s="47" t="s">
        <v>49</v>
      </c>
      <c r="C17" s="26">
        <v>155000</v>
      </c>
    </row>
    <row r="18" spans="1:3" ht="47.25">
      <c r="A18" s="19" t="s">
        <v>153</v>
      </c>
      <c r="B18" s="46" t="s">
        <v>154</v>
      </c>
      <c r="C18" s="25">
        <f>C19</f>
        <v>1721916.1600000001</v>
      </c>
    </row>
    <row r="19" spans="1:3" ht="31.5">
      <c r="A19" s="14" t="s">
        <v>155</v>
      </c>
      <c r="B19" s="47" t="s">
        <v>156</v>
      </c>
      <c r="C19" s="26">
        <f>C20+C21+C22</f>
        <v>1721916.1600000001</v>
      </c>
    </row>
    <row r="20" spans="1:3" ht="78.75">
      <c r="A20" s="14" t="s">
        <v>157</v>
      </c>
      <c r="B20" s="47" t="s">
        <v>158</v>
      </c>
      <c r="C20" s="26">
        <v>588019.95</v>
      </c>
    </row>
    <row r="21" spans="1:3" ht="94.5">
      <c r="A21" s="14" t="s">
        <v>159</v>
      </c>
      <c r="B21" s="47" t="s">
        <v>160</v>
      </c>
      <c r="C21" s="26">
        <v>5857.14</v>
      </c>
    </row>
    <row r="22" spans="1:3" ht="78.75">
      <c r="A22" s="14" t="s">
        <v>161</v>
      </c>
      <c r="B22" s="47" t="s">
        <v>162</v>
      </c>
      <c r="C22" s="26">
        <f>1245651.26-117612.19</f>
        <v>1128039.07</v>
      </c>
    </row>
    <row r="23" spans="1:19" s="1" customFormat="1" ht="15.75">
      <c r="A23" s="20" t="s">
        <v>27</v>
      </c>
      <c r="B23" s="46" t="s">
        <v>26</v>
      </c>
      <c r="C23" s="25">
        <f>C30+C24+C33</f>
        <v>3093000</v>
      </c>
      <c r="D23" s="3"/>
      <c r="E23" s="3"/>
      <c r="F23" s="3"/>
      <c r="G23" s="3"/>
      <c r="H23" s="3"/>
      <c r="I23" s="3"/>
      <c r="J23" s="3"/>
      <c r="K23" s="3"/>
      <c r="L23" s="3"/>
      <c r="M23" s="3"/>
      <c r="N23" s="3"/>
      <c r="O23" s="3"/>
      <c r="P23" s="3"/>
      <c r="Q23" s="3"/>
      <c r="R23" s="3"/>
      <c r="S23" s="3"/>
    </row>
    <row r="24" spans="1:19" s="1" customFormat="1" ht="31.5">
      <c r="A24" s="19" t="s">
        <v>44</v>
      </c>
      <c r="B24" s="46" t="s">
        <v>45</v>
      </c>
      <c r="C24" s="25">
        <f>C25+C27+C29</f>
        <v>583000</v>
      </c>
      <c r="D24" s="3"/>
      <c r="E24" s="3"/>
      <c r="F24" s="3"/>
      <c r="G24" s="3"/>
      <c r="H24" s="3"/>
      <c r="I24" s="3"/>
      <c r="J24" s="3"/>
      <c r="K24" s="3"/>
      <c r="L24" s="3"/>
      <c r="M24" s="3"/>
      <c r="N24" s="3"/>
      <c r="O24" s="3"/>
      <c r="P24" s="3"/>
      <c r="Q24" s="3"/>
      <c r="R24" s="3"/>
      <c r="S24" s="3"/>
    </row>
    <row r="25" spans="1:19" s="1" customFormat="1" ht="31.5">
      <c r="A25" s="14" t="s">
        <v>87</v>
      </c>
      <c r="B25" s="47" t="s">
        <v>46</v>
      </c>
      <c r="C25" s="26">
        <f>C26</f>
        <v>280000</v>
      </c>
      <c r="D25" s="3"/>
      <c r="E25" s="3"/>
      <c r="F25" s="3"/>
      <c r="G25" s="3"/>
      <c r="H25" s="3"/>
      <c r="I25" s="3"/>
      <c r="J25" s="3"/>
      <c r="K25" s="3"/>
      <c r="L25" s="3"/>
      <c r="M25" s="3"/>
      <c r="N25" s="3"/>
      <c r="O25" s="3"/>
      <c r="P25" s="3"/>
      <c r="Q25" s="3"/>
      <c r="R25" s="3"/>
      <c r="S25" s="3"/>
    </row>
    <row r="26" spans="1:19" s="22" customFormat="1" ht="31.5">
      <c r="A26" s="14" t="s">
        <v>87</v>
      </c>
      <c r="B26" s="47" t="s">
        <v>50</v>
      </c>
      <c r="C26" s="26">
        <v>280000</v>
      </c>
      <c r="D26" s="21"/>
      <c r="E26" s="21"/>
      <c r="F26" s="21"/>
      <c r="G26" s="21"/>
      <c r="H26" s="21"/>
      <c r="I26" s="21"/>
      <c r="J26" s="21"/>
      <c r="K26" s="21"/>
      <c r="L26" s="21"/>
      <c r="M26" s="21"/>
      <c r="N26" s="21"/>
      <c r="O26" s="21"/>
      <c r="P26" s="21"/>
      <c r="Q26" s="21"/>
      <c r="R26" s="21"/>
      <c r="S26" s="21"/>
    </row>
    <row r="27" spans="1:19" s="12" customFormat="1" ht="47.25">
      <c r="A27" s="14" t="s">
        <v>86</v>
      </c>
      <c r="B27" s="47" t="s">
        <v>51</v>
      </c>
      <c r="C27" s="26">
        <f>C28</f>
        <v>228000</v>
      </c>
      <c r="D27" s="11"/>
      <c r="E27" s="11"/>
      <c r="F27" s="11"/>
      <c r="G27" s="11"/>
      <c r="H27" s="11"/>
      <c r="I27" s="11"/>
      <c r="J27" s="11"/>
      <c r="K27" s="11"/>
      <c r="L27" s="11"/>
      <c r="M27" s="11"/>
      <c r="N27" s="11"/>
      <c r="O27" s="11"/>
      <c r="P27" s="11"/>
      <c r="Q27" s="11"/>
      <c r="R27" s="11"/>
      <c r="S27" s="11"/>
    </row>
    <row r="28" spans="1:19" s="1" customFormat="1" ht="47.25">
      <c r="A28" s="14" t="s">
        <v>86</v>
      </c>
      <c r="B28" s="47" t="s">
        <v>52</v>
      </c>
      <c r="C28" s="26">
        <v>228000</v>
      </c>
      <c r="D28" s="3"/>
      <c r="E28" s="3"/>
      <c r="F28" s="3"/>
      <c r="G28" s="3"/>
      <c r="H28" s="3"/>
      <c r="I28" s="3"/>
      <c r="J28" s="3"/>
      <c r="K28" s="3"/>
      <c r="L28" s="3"/>
      <c r="M28" s="3"/>
      <c r="N28" s="3"/>
      <c r="O28" s="3"/>
      <c r="P28" s="3"/>
      <c r="Q28" s="3"/>
      <c r="R28" s="3"/>
      <c r="S28" s="3"/>
    </row>
    <row r="29" spans="1:19" s="10" customFormat="1" ht="31.5">
      <c r="A29" s="14" t="s">
        <v>97</v>
      </c>
      <c r="B29" s="47" t="s">
        <v>96</v>
      </c>
      <c r="C29" s="26">
        <v>75000</v>
      </c>
      <c r="D29" s="5"/>
      <c r="E29" s="5"/>
      <c r="F29" s="5"/>
      <c r="G29" s="5"/>
      <c r="H29" s="5"/>
      <c r="I29" s="5"/>
      <c r="J29" s="5"/>
      <c r="K29" s="5"/>
      <c r="L29" s="5"/>
      <c r="M29" s="5"/>
      <c r="N29" s="5"/>
      <c r="O29" s="5"/>
      <c r="P29" s="5"/>
      <c r="Q29" s="5"/>
      <c r="R29" s="5"/>
      <c r="S29" s="5"/>
    </row>
    <row r="30" spans="1:19" s="10" customFormat="1" ht="31.5">
      <c r="A30" s="19" t="s">
        <v>85</v>
      </c>
      <c r="B30" s="46" t="s">
        <v>4</v>
      </c>
      <c r="C30" s="25">
        <f>C31+C32</f>
        <v>2440000</v>
      </c>
      <c r="D30" s="5"/>
      <c r="E30" s="5"/>
      <c r="F30" s="5"/>
      <c r="G30" s="5"/>
      <c r="H30" s="5"/>
      <c r="I30" s="5"/>
      <c r="J30" s="5"/>
      <c r="K30" s="5"/>
      <c r="L30" s="5"/>
      <c r="M30" s="5"/>
      <c r="N30" s="5"/>
      <c r="O30" s="5"/>
      <c r="P30" s="5"/>
      <c r="Q30" s="5"/>
      <c r="R30" s="5"/>
      <c r="S30" s="5"/>
    </row>
    <row r="31" spans="1:19" s="10" customFormat="1" ht="31.5">
      <c r="A31" s="14" t="s">
        <v>1</v>
      </c>
      <c r="B31" s="47" t="s">
        <v>6</v>
      </c>
      <c r="C31" s="26">
        <f>2435000</f>
        <v>2435000</v>
      </c>
      <c r="D31" s="5"/>
      <c r="E31" s="5"/>
      <c r="F31" s="5"/>
      <c r="G31" s="5"/>
      <c r="H31" s="5"/>
      <c r="I31" s="5"/>
      <c r="J31" s="5"/>
      <c r="K31" s="5"/>
      <c r="L31" s="5"/>
      <c r="M31" s="5"/>
      <c r="N31" s="5"/>
      <c r="O31" s="5"/>
      <c r="P31" s="5"/>
      <c r="Q31" s="5"/>
      <c r="R31" s="5"/>
      <c r="S31" s="5"/>
    </row>
    <row r="32" spans="1:19" s="10" customFormat="1" ht="47.25">
      <c r="A32" s="14" t="s">
        <v>67</v>
      </c>
      <c r="B32" s="47" t="s">
        <v>66</v>
      </c>
      <c r="C32" s="26">
        <v>5000</v>
      </c>
      <c r="D32" s="5"/>
      <c r="E32" s="5"/>
      <c r="F32" s="5"/>
      <c r="G32" s="5"/>
      <c r="H32" s="5"/>
      <c r="I32" s="5"/>
      <c r="J32" s="5"/>
      <c r="K32" s="5"/>
      <c r="L32" s="5"/>
      <c r="M32" s="5"/>
      <c r="N32" s="5"/>
      <c r="O32" s="5"/>
      <c r="P32" s="5"/>
      <c r="Q32" s="5"/>
      <c r="R32" s="5"/>
      <c r="S32" s="5"/>
    </row>
    <row r="33" spans="1:19" s="10" customFormat="1" ht="31.5">
      <c r="A33" s="19" t="s">
        <v>84</v>
      </c>
      <c r="B33" s="46" t="s">
        <v>47</v>
      </c>
      <c r="C33" s="25">
        <f>C34</f>
        <v>70000</v>
      </c>
      <c r="D33" s="5"/>
      <c r="E33" s="5"/>
      <c r="F33" s="5"/>
      <c r="G33" s="5"/>
      <c r="H33" s="5"/>
      <c r="I33" s="5"/>
      <c r="J33" s="5"/>
      <c r="K33" s="5"/>
      <c r="L33" s="5"/>
      <c r="M33" s="5"/>
      <c r="N33" s="5"/>
      <c r="O33" s="5"/>
      <c r="P33" s="5"/>
      <c r="Q33" s="5"/>
      <c r="R33" s="5"/>
      <c r="S33" s="5"/>
    </row>
    <row r="34" spans="1:19" s="10" customFormat="1" ht="31.5">
      <c r="A34" s="14" t="s">
        <v>83</v>
      </c>
      <c r="B34" s="47" t="s">
        <v>48</v>
      </c>
      <c r="C34" s="26">
        <v>70000</v>
      </c>
      <c r="D34" s="5"/>
      <c r="E34" s="5"/>
      <c r="F34" s="5"/>
      <c r="G34" s="5"/>
      <c r="H34" s="5"/>
      <c r="I34" s="5"/>
      <c r="J34" s="5"/>
      <c r="K34" s="5"/>
      <c r="L34" s="5"/>
      <c r="M34" s="5"/>
      <c r="N34" s="5"/>
      <c r="O34" s="5"/>
      <c r="P34" s="5"/>
      <c r="Q34" s="5"/>
      <c r="R34" s="5"/>
      <c r="S34" s="5"/>
    </row>
    <row r="35" spans="1:19" s="10" customFormat="1" ht="15.75">
      <c r="A35" s="20" t="s">
        <v>59</v>
      </c>
      <c r="B35" s="46" t="s">
        <v>60</v>
      </c>
      <c r="C35" s="25">
        <f>C36+C38</f>
        <v>5000</v>
      </c>
      <c r="D35" s="5"/>
      <c r="E35" s="5"/>
      <c r="F35" s="5"/>
      <c r="G35" s="5"/>
      <c r="H35" s="5"/>
      <c r="I35" s="5"/>
      <c r="J35" s="5"/>
      <c r="K35" s="5"/>
      <c r="L35" s="5"/>
      <c r="M35" s="5"/>
      <c r="N35" s="5"/>
      <c r="O35" s="5"/>
      <c r="P35" s="5"/>
      <c r="Q35" s="5"/>
      <c r="R35" s="5"/>
      <c r="S35" s="5"/>
    </row>
    <row r="36" spans="1:19" s="1" customFormat="1" ht="15.75">
      <c r="A36" s="20" t="s">
        <v>81</v>
      </c>
      <c r="B36" s="46" t="s">
        <v>58</v>
      </c>
      <c r="C36" s="26">
        <f>C37</f>
        <v>4000</v>
      </c>
      <c r="D36" s="3"/>
      <c r="E36" s="3"/>
      <c r="F36" s="3"/>
      <c r="G36" s="3"/>
      <c r="H36" s="3"/>
      <c r="I36" s="3"/>
      <c r="J36" s="3"/>
      <c r="K36" s="3"/>
      <c r="L36" s="3"/>
      <c r="M36" s="3"/>
      <c r="N36" s="3"/>
      <c r="O36" s="3"/>
      <c r="P36" s="3"/>
      <c r="Q36" s="3"/>
      <c r="R36" s="3"/>
      <c r="S36" s="3"/>
    </row>
    <row r="37" spans="1:19" s="10" customFormat="1" ht="47.25">
      <c r="A37" s="14" t="s">
        <v>82</v>
      </c>
      <c r="B37" s="47" t="s">
        <v>57</v>
      </c>
      <c r="C37" s="26">
        <v>4000</v>
      </c>
      <c r="D37" s="5"/>
      <c r="E37" s="5"/>
      <c r="F37" s="5"/>
      <c r="G37" s="5"/>
      <c r="H37" s="5"/>
      <c r="I37" s="5"/>
      <c r="J37" s="5"/>
      <c r="K37" s="5"/>
      <c r="L37" s="5"/>
      <c r="M37" s="5"/>
      <c r="N37" s="5"/>
      <c r="O37" s="5"/>
      <c r="P37" s="5"/>
      <c r="Q37" s="5"/>
      <c r="R37" s="5"/>
      <c r="S37" s="5"/>
    </row>
    <row r="38" spans="1:19" s="10" customFormat="1" ht="15.75">
      <c r="A38" s="19" t="s">
        <v>100</v>
      </c>
      <c r="B38" s="46" t="s">
        <v>101</v>
      </c>
      <c r="C38" s="25">
        <f>C39</f>
        <v>1000</v>
      </c>
      <c r="D38" s="5"/>
      <c r="E38" s="5"/>
      <c r="F38" s="5"/>
      <c r="G38" s="5"/>
      <c r="H38" s="5"/>
      <c r="I38" s="5"/>
      <c r="J38" s="5"/>
      <c r="K38" s="5"/>
      <c r="L38" s="5"/>
      <c r="M38" s="5"/>
      <c r="N38" s="5"/>
      <c r="O38" s="5"/>
      <c r="P38" s="5"/>
      <c r="Q38" s="5"/>
      <c r="R38" s="5"/>
      <c r="S38" s="5"/>
    </row>
    <row r="39" spans="1:3" ht="15.75">
      <c r="A39" s="14" t="s">
        <v>108</v>
      </c>
      <c r="B39" s="47" t="s">
        <v>99</v>
      </c>
      <c r="C39" s="26">
        <f>C40</f>
        <v>1000</v>
      </c>
    </row>
    <row r="40" spans="1:3" ht="31.5">
      <c r="A40" s="14" t="s">
        <v>98</v>
      </c>
      <c r="B40" s="47" t="s">
        <v>95</v>
      </c>
      <c r="C40" s="26">
        <v>1000</v>
      </c>
    </row>
    <row r="41" spans="1:19" s="1" customFormat="1" ht="18.75" customHeight="1">
      <c r="A41" s="19" t="s">
        <v>16</v>
      </c>
      <c r="B41" s="46" t="s">
        <v>28</v>
      </c>
      <c r="C41" s="25">
        <f>C42</f>
        <v>162000</v>
      </c>
      <c r="D41" s="3"/>
      <c r="E41" s="3"/>
      <c r="F41" s="3"/>
      <c r="G41" s="3"/>
      <c r="H41" s="3"/>
      <c r="I41" s="3"/>
      <c r="J41" s="3"/>
      <c r="K41" s="3"/>
      <c r="L41" s="3"/>
      <c r="M41" s="3"/>
      <c r="N41" s="3"/>
      <c r="O41" s="3"/>
      <c r="P41" s="3"/>
      <c r="Q41" s="3"/>
      <c r="R41" s="3"/>
      <c r="S41" s="3"/>
    </row>
    <row r="42" spans="1:19" s="12" customFormat="1" ht="31.5">
      <c r="A42" s="19" t="s">
        <v>80</v>
      </c>
      <c r="B42" s="46" t="s">
        <v>17</v>
      </c>
      <c r="C42" s="25">
        <f>C43</f>
        <v>162000</v>
      </c>
      <c r="D42" s="11"/>
      <c r="E42" s="11"/>
      <c r="F42" s="11"/>
      <c r="G42" s="11"/>
      <c r="H42" s="11"/>
      <c r="I42" s="11"/>
      <c r="J42" s="11"/>
      <c r="K42" s="11"/>
      <c r="L42" s="11"/>
      <c r="M42" s="11"/>
      <c r="N42" s="11"/>
      <c r="O42" s="11"/>
      <c r="P42" s="11"/>
      <c r="Q42" s="11"/>
      <c r="R42" s="11"/>
      <c r="S42" s="11"/>
    </row>
    <row r="43" spans="1:19" s="12" customFormat="1" ht="47.25">
      <c r="A43" s="14" t="s">
        <v>18</v>
      </c>
      <c r="B43" s="47" t="s">
        <v>2</v>
      </c>
      <c r="C43" s="26">
        <v>162000</v>
      </c>
      <c r="D43" s="11"/>
      <c r="E43" s="11"/>
      <c r="F43" s="11"/>
      <c r="G43" s="11"/>
      <c r="H43" s="11"/>
      <c r="I43" s="11"/>
      <c r="J43" s="11"/>
      <c r="K43" s="11"/>
      <c r="L43" s="11"/>
      <c r="M43" s="11"/>
      <c r="N43" s="11"/>
      <c r="O43" s="11"/>
      <c r="P43" s="11"/>
      <c r="Q43" s="11"/>
      <c r="R43" s="11"/>
      <c r="S43" s="11"/>
    </row>
    <row r="44" spans="1:19" s="12" customFormat="1" ht="15.75">
      <c r="A44" s="19" t="s">
        <v>36</v>
      </c>
      <c r="B44" s="46"/>
      <c r="C44" s="25">
        <f>C45+C55+C53</f>
        <v>4475700</v>
      </c>
      <c r="D44" s="11"/>
      <c r="E44" s="11"/>
      <c r="F44" s="11"/>
      <c r="G44" s="11"/>
      <c r="H44" s="11"/>
      <c r="I44" s="11"/>
      <c r="J44" s="11"/>
      <c r="K44" s="11"/>
      <c r="L44" s="11"/>
      <c r="M44" s="11"/>
      <c r="N44" s="11"/>
      <c r="O44" s="11"/>
      <c r="P44" s="11"/>
      <c r="Q44" s="11"/>
      <c r="R44" s="11"/>
      <c r="S44" s="11"/>
    </row>
    <row r="45" spans="1:19" s="1" customFormat="1" ht="47.25">
      <c r="A45" s="19" t="s">
        <v>30</v>
      </c>
      <c r="B45" s="46" t="s">
        <v>29</v>
      </c>
      <c r="C45" s="25">
        <f>C46+C50</f>
        <v>4433700</v>
      </c>
      <c r="D45" s="3"/>
      <c r="E45" s="3"/>
      <c r="F45" s="3"/>
      <c r="G45" s="3"/>
      <c r="H45" s="3"/>
      <c r="I45" s="3"/>
      <c r="J45" s="3"/>
      <c r="K45" s="3"/>
      <c r="L45" s="3"/>
      <c r="M45" s="3"/>
      <c r="N45" s="3"/>
      <c r="O45" s="3"/>
      <c r="P45" s="3"/>
      <c r="Q45" s="3"/>
      <c r="R45" s="3"/>
      <c r="S45" s="3"/>
    </row>
    <row r="46" spans="1:19" s="1" customFormat="1" ht="94.5">
      <c r="A46" s="14" t="s">
        <v>79</v>
      </c>
      <c r="B46" s="46" t="s">
        <v>42</v>
      </c>
      <c r="C46" s="25">
        <f>C48+C47+C49</f>
        <v>3833700</v>
      </c>
      <c r="D46" s="3"/>
      <c r="E46" s="3"/>
      <c r="F46" s="3"/>
      <c r="G46" s="3"/>
      <c r="H46" s="3"/>
      <c r="I46" s="3"/>
      <c r="J46" s="3"/>
      <c r="K46" s="3"/>
      <c r="L46" s="3"/>
      <c r="M46" s="3"/>
      <c r="N46" s="3"/>
      <c r="O46" s="3"/>
      <c r="P46" s="3"/>
      <c r="Q46" s="3"/>
      <c r="R46" s="3"/>
      <c r="S46" s="3"/>
    </row>
    <row r="47" spans="1:19" s="1" customFormat="1" ht="78.75">
      <c r="A47" s="14" t="s">
        <v>40</v>
      </c>
      <c r="B47" s="47" t="s">
        <v>39</v>
      </c>
      <c r="C47" s="26">
        <v>30000</v>
      </c>
      <c r="D47" s="3"/>
      <c r="E47" s="3"/>
      <c r="F47" s="3"/>
      <c r="G47" s="3"/>
      <c r="H47" s="3"/>
      <c r="I47" s="3"/>
      <c r="J47" s="3"/>
      <c r="K47" s="3"/>
      <c r="L47" s="3"/>
      <c r="M47" s="3"/>
      <c r="N47" s="3"/>
      <c r="O47" s="3"/>
      <c r="P47" s="3"/>
      <c r="Q47" s="3"/>
      <c r="R47" s="3"/>
      <c r="S47" s="3"/>
    </row>
    <row r="48" spans="1:19" s="1" customFormat="1" ht="78.75">
      <c r="A48" s="14" t="s">
        <v>7</v>
      </c>
      <c r="B48" s="47" t="s">
        <v>3</v>
      </c>
      <c r="C48" s="26">
        <v>3700</v>
      </c>
      <c r="D48" s="3"/>
      <c r="E48" s="3"/>
      <c r="F48" s="3"/>
      <c r="G48" s="3"/>
      <c r="H48" s="3"/>
      <c r="I48" s="3"/>
      <c r="J48" s="3"/>
      <c r="K48" s="3"/>
      <c r="L48" s="3"/>
      <c r="M48" s="3"/>
      <c r="N48" s="3"/>
      <c r="O48" s="3"/>
      <c r="P48" s="3"/>
      <c r="Q48" s="3"/>
      <c r="R48" s="3"/>
      <c r="S48" s="3"/>
    </row>
    <row r="49" spans="1:3" ht="31.5">
      <c r="A49" s="14" t="s">
        <v>109</v>
      </c>
      <c r="B49" s="47" t="s">
        <v>110</v>
      </c>
      <c r="C49" s="26">
        <v>3800000</v>
      </c>
    </row>
    <row r="50" spans="1:3" ht="94.5">
      <c r="A50" s="19" t="s">
        <v>78</v>
      </c>
      <c r="B50" s="46" t="s">
        <v>53</v>
      </c>
      <c r="C50" s="25">
        <f>C51</f>
        <v>600000</v>
      </c>
    </row>
    <row r="51" spans="1:3" ht="94.5">
      <c r="A51" s="19" t="s">
        <v>54</v>
      </c>
      <c r="B51" s="46" t="s">
        <v>55</v>
      </c>
      <c r="C51" s="25">
        <f>C52</f>
        <v>600000</v>
      </c>
    </row>
    <row r="52" spans="1:3" ht="78.75">
      <c r="A52" s="14" t="s">
        <v>77</v>
      </c>
      <c r="B52" s="47" t="s">
        <v>56</v>
      </c>
      <c r="C52" s="26">
        <v>600000</v>
      </c>
    </row>
    <row r="53" spans="1:3" ht="31.5">
      <c r="A53" s="19" t="s">
        <v>32</v>
      </c>
      <c r="B53" s="46" t="s">
        <v>31</v>
      </c>
      <c r="C53" s="25">
        <f>C54</f>
        <v>30000</v>
      </c>
    </row>
    <row r="54" spans="1:3" ht="18.75" customHeight="1">
      <c r="A54" s="14" t="s">
        <v>92</v>
      </c>
      <c r="B54" s="47" t="s">
        <v>91</v>
      </c>
      <c r="C54" s="26">
        <v>30000</v>
      </c>
    </row>
    <row r="55" spans="1:3" ht="15.75">
      <c r="A55" s="20" t="s">
        <v>34</v>
      </c>
      <c r="B55" s="46" t="s">
        <v>33</v>
      </c>
      <c r="C55" s="25">
        <f>C56+C58</f>
        <v>12000</v>
      </c>
    </row>
    <row r="56" spans="1:3" ht="31.5">
      <c r="A56" s="19" t="s">
        <v>62</v>
      </c>
      <c r="B56" s="46" t="s">
        <v>63</v>
      </c>
      <c r="C56" s="25">
        <f>C57</f>
        <v>10000</v>
      </c>
    </row>
    <row r="57" spans="1:3" ht="78.75">
      <c r="A57" s="19" t="s">
        <v>167</v>
      </c>
      <c r="B57" s="46" t="s">
        <v>168</v>
      </c>
      <c r="C57" s="25">
        <v>10000</v>
      </c>
    </row>
    <row r="58" spans="1:3" ht="63">
      <c r="A58" s="19" t="s">
        <v>64</v>
      </c>
      <c r="B58" s="46" t="s">
        <v>65</v>
      </c>
      <c r="C58" s="25">
        <v>2000</v>
      </c>
    </row>
    <row r="59" spans="1:3" s="7" customFormat="1" ht="15.75">
      <c r="A59" s="19" t="s">
        <v>37</v>
      </c>
      <c r="B59" s="47"/>
      <c r="C59" s="25">
        <f>C11</f>
        <v>135333616.16</v>
      </c>
    </row>
    <row r="60" spans="1:3" s="7" customFormat="1" ht="15.75">
      <c r="A60" s="19" t="s">
        <v>76</v>
      </c>
      <c r="B60" s="46" t="s">
        <v>35</v>
      </c>
      <c r="C60" s="25">
        <f>C61</f>
        <v>237184312</v>
      </c>
    </row>
    <row r="61" spans="1:3" s="7" customFormat="1" ht="47.25">
      <c r="A61" s="19" t="s">
        <v>75</v>
      </c>
      <c r="B61" s="46" t="s">
        <v>0</v>
      </c>
      <c r="C61" s="25">
        <f>C62+C74+C67</f>
        <v>237184312</v>
      </c>
    </row>
    <row r="62" spans="1:3" s="6" customFormat="1" ht="31.5">
      <c r="A62" s="19" t="s">
        <v>93</v>
      </c>
      <c r="B62" s="46" t="s">
        <v>152</v>
      </c>
      <c r="C62" s="25">
        <f>C63+C65</f>
        <v>108044900</v>
      </c>
    </row>
    <row r="63" spans="1:3" s="5" customFormat="1" ht="15.75">
      <c r="A63" s="19" t="s">
        <v>10</v>
      </c>
      <c r="B63" s="46" t="s">
        <v>133</v>
      </c>
      <c r="C63" s="25">
        <f>C64</f>
        <v>2021900</v>
      </c>
    </row>
    <row r="64" spans="1:3" s="5" customFormat="1" ht="31.5">
      <c r="A64" s="14" t="s">
        <v>74</v>
      </c>
      <c r="B64" s="47" t="s">
        <v>134</v>
      </c>
      <c r="C64" s="26">
        <v>2021900</v>
      </c>
    </row>
    <row r="65" spans="1:3" ht="47.25">
      <c r="A65" s="19" t="s">
        <v>73</v>
      </c>
      <c r="B65" s="46" t="s">
        <v>135</v>
      </c>
      <c r="C65" s="25">
        <f>C66</f>
        <v>106023000</v>
      </c>
    </row>
    <row r="66" spans="1:3" s="3" customFormat="1" ht="47.25">
      <c r="A66" s="14" t="s">
        <v>72</v>
      </c>
      <c r="B66" s="47" t="s">
        <v>136</v>
      </c>
      <c r="C66" s="26">
        <v>106023000</v>
      </c>
    </row>
    <row r="67" spans="1:3" s="3" customFormat="1" ht="36" customHeight="1">
      <c r="A67" s="19" t="s">
        <v>68</v>
      </c>
      <c r="B67" s="46" t="s">
        <v>137</v>
      </c>
      <c r="C67" s="25">
        <f>C68</f>
        <v>5520242</v>
      </c>
    </row>
    <row r="68" spans="1:19" s="1" customFormat="1" ht="15.75">
      <c r="A68" s="19" t="s">
        <v>11</v>
      </c>
      <c r="B68" s="46" t="s">
        <v>138</v>
      </c>
      <c r="C68" s="25">
        <f>C69</f>
        <v>5520242</v>
      </c>
      <c r="D68" s="3"/>
      <c r="E68" s="3"/>
      <c r="F68" s="3"/>
      <c r="G68" s="3"/>
      <c r="H68" s="3"/>
      <c r="I68" s="3"/>
      <c r="J68" s="3"/>
      <c r="K68" s="3"/>
      <c r="L68" s="3"/>
      <c r="M68" s="3"/>
      <c r="N68" s="3"/>
      <c r="O68" s="3"/>
      <c r="P68" s="3"/>
      <c r="Q68" s="3"/>
      <c r="R68" s="3"/>
      <c r="S68" s="3"/>
    </row>
    <row r="69" spans="1:19" s="1" customFormat="1" ht="15.75">
      <c r="A69" s="14" t="s">
        <v>9</v>
      </c>
      <c r="B69" s="47" t="s">
        <v>139</v>
      </c>
      <c r="C69" s="26">
        <f>C70+C71+C73+C72</f>
        <v>5520242</v>
      </c>
      <c r="D69" s="3"/>
      <c r="E69" s="3"/>
      <c r="F69" s="3"/>
      <c r="G69" s="3"/>
      <c r="H69" s="3"/>
      <c r="I69" s="3"/>
      <c r="J69" s="3"/>
      <c r="K69" s="3"/>
      <c r="L69" s="3"/>
      <c r="M69" s="3"/>
      <c r="N69" s="3"/>
      <c r="O69" s="3"/>
      <c r="P69" s="3"/>
      <c r="Q69" s="3"/>
      <c r="R69" s="3"/>
      <c r="S69" s="3"/>
    </row>
    <row r="70" spans="1:19" s="1" customFormat="1" ht="78.75">
      <c r="A70" s="14" t="s">
        <v>166</v>
      </c>
      <c r="B70" s="47" t="s">
        <v>139</v>
      </c>
      <c r="C70" s="26">
        <v>186200</v>
      </c>
      <c r="D70" s="3"/>
      <c r="E70" s="3"/>
      <c r="F70" s="3"/>
      <c r="G70" s="3"/>
      <c r="H70" s="3"/>
      <c r="I70" s="3"/>
      <c r="J70" s="3"/>
      <c r="K70" s="3"/>
      <c r="L70" s="3"/>
      <c r="M70" s="3"/>
      <c r="N70" s="3"/>
      <c r="O70" s="3"/>
      <c r="P70" s="3"/>
      <c r="Q70" s="3"/>
      <c r="R70" s="3"/>
      <c r="S70" s="3"/>
    </row>
    <row r="71" spans="1:19" s="1" customFormat="1" ht="63">
      <c r="A71" s="14" t="s">
        <v>130</v>
      </c>
      <c r="B71" s="47" t="s">
        <v>139</v>
      </c>
      <c r="C71" s="26">
        <v>13042</v>
      </c>
      <c r="D71" s="3"/>
      <c r="E71" s="3"/>
      <c r="F71" s="3"/>
      <c r="G71" s="3"/>
      <c r="H71" s="3"/>
      <c r="I71" s="3"/>
      <c r="J71" s="3"/>
      <c r="K71" s="3"/>
      <c r="L71" s="3"/>
      <c r="M71" s="3"/>
      <c r="N71" s="3"/>
      <c r="O71" s="3"/>
      <c r="P71" s="3"/>
      <c r="Q71" s="3"/>
      <c r="R71" s="3"/>
      <c r="S71" s="3"/>
    </row>
    <row r="72" spans="1:3" ht="31.5">
      <c r="A72" s="14" t="s">
        <v>132</v>
      </c>
      <c r="B72" s="47" t="s">
        <v>139</v>
      </c>
      <c r="C72" s="26">
        <v>294000</v>
      </c>
    </row>
    <row r="73" spans="1:3" ht="63">
      <c r="A73" s="14" t="s">
        <v>131</v>
      </c>
      <c r="B73" s="47" t="s">
        <v>139</v>
      </c>
      <c r="C73" s="26">
        <v>5027000</v>
      </c>
    </row>
    <row r="74" spans="1:3" ht="31.5">
      <c r="A74" s="19" t="s">
        <v>94</v>
      </c>
      <c r="B74" s="46" t="s">
        <v>140</v>
      </c>
      <c r="C74" s="25">
        <f>C75+C77+C84+C79+C81</f>
        <v>123619170</v>
      </c>
    </row>
    <row r="75" spans="1:19" s="8" customFormat="1" ht="31.5">
      <c r="A75" s="19" t="s">
        <v>12</v>
      </c>
      <c r="B75" s="46" t="s">
        <v>142</v>
      </c>
      <c r="C75" s="25">
        <f>C76</f>
        <v>630100</v>
      </c>
      <c r="D75" s="7"/>
      <c r="E75" s="7"/>
      <c r="F75" s="7"/>
      <c r="G75" s="7"/>
      <c r="H75" s="7"/>
      <c r="I75" s="7"/>
      <c r="J75" s="7"/>
      <c r="K75" s="7"/>
      <c r="L75" s="7"/>
      <c r="M75" s="7"/>
      <c r="N75" s="7"/>
      <c r="O75" s="7"/>
      <c r="P75" s="7"/>
      <c r="Q75" s="7"/>
      <c r="R75" s="7"/>
      <c r="S75" s="7"/>
    </row>
    <row r="76" spans="1:19" s="8" customFormat="1" ht="31.5">
      <c r="A76" s="14" t="s">
        <v>104</v>
      </c>
      <c r="B76" s="47" t="s">
        <v>141</v>
      </c>
      <c r="C76" s="26">
        <v>630100</v>
      </c>
      <c r="D76" s="7"/>
      <c r="E76" s="7"/>
      <c r="F76" s="7"/>
      <c r="G76" s="7"/>
      <c r="H76" s="7"/>
      <c r="I76" s="7"/>
      <c r="J76" s="7"/>
      <c r="K76" s="7"/>
      <c r="L76" s="7"/>
      <c r="M76" s="7"/>
      <c r="N76" s="7"/>
      <c r="O76" s="7"/>
      <c r="P76" s="7"/>
      <c r="Q76" s="7"/>
      <c r="R76" s="7"/>
      <c r="S76" s="7"/>
    </row>
    <row r="77" spans="1:19" s="8" customFormat="1" ht="30.75" customHeight="1">
      <c r="A77" s="19" t="s">
        <v>102</v>
      </c>
      <c r="B77" s="46" t="s">
        <v>143</v>
      </c>
      <c r="C77" s="25">
        <f>C78</f>
        <v>292400</v>
      </c>
      <c r="D77" s="7"/>
      <c r="E77" s="7"/>
      <c r="F77" s="7"/>
      <c r="G77" s="7"/>
      <c r="H77" s="7"/>
      <c r="I77" s="7"/>
      <c r="J77" s="7"/>
      <c r="K77" s="7"/>
      <c r="L77" s="7"/>
      <c r="M77" s="7"/>
      <c r="N77" s="7"/>
      <c r="O77" s="7"/>
      <c r="P77" s="7"/>
      <c r="Q77" s="7"/>
      <c r="R77" s="7"/>
      <c r="S77" s="7"/>
    </row>
    <row r="78" spans="1:3" s="6" customFormat="1" ht="47.25">
      <c r="A78" s="14" t="s">
        <v>103</v>
      </c>
      <c r="B78" s="47" t="s">
        <v>144</v>
      </c>
      <c r="C78" s="26">
        <v>292400</v>
      </c>
    </row>
    <row r="79" spans="1:14" s="8" customFormat="1" ht="47.25">
      <c r="A79" s="19" t="s">
        <v>71</v>
      </c>
      <c r="B79" s="46" t="s">
        <v>145</v>
      </c>
      <c r="C79" s="25">
        <f>C80</f>
        <v>4158100</v>
      </c>
      <c r="D79" s="7"/>
      <c r="E79" s="7"/>
      <c r="F79" s="7"/>
      <c r="G79" s="7"/>
      <c r="H79" s="7"/>
      <c r="I79" s="7"/>
      <c r="J79" s="7"/>
      <c r="K79" s="7"/>
      <c r="L79" s="7"/>
      <c r="M79" s="7"/>
      <c r="N79" s="7"/>
    </row>
    <row r="80" spans="1:3" s="6" customFormat="1" ht="47.25">
      <c r="A80" s="14" t="s">
        <v>105</v>
      </c>
      <c r="B80" s="47" t="s">
        <v>146</v>
      </c>
      <c r="C80" s="26">
        <v>4158100</v>
      </c>
    </row>
    <row r="81" spans="1:3" s="6" customFormat="1" ht="78.75">
      <c r="A81" s="19" t="s">
        <v>70</v>
      </c>
      <c r="B81" s="46" t="s">
        <v>147</v>
      </c>
      <c r="C81" s="25">
        <f>C82+C83</f>
        <v>2109700</v>
      </c>
    </row>
    <row r="82" spans="1:3" s="6" customFormat="1" ht="78.75">
      <c r="A82" s="14" t="s">
        <v>106</v>
      </c>
      <c r="B82" s="47" t="s">
        <v>148</v>
      </c>
      <c r="C82" s="26">
        <v>2058200</v>
      </c>
    </row>
    <row r="83" spans="1:3" s="6" customFormat="1" ht="110.25">
      <c r="A83" s="14" t="s">
        <v>129</v>
      </c>
      <c r="B83" s="47" t="s">
        <v>148</v>
      </c>
      <c r="C83" s="26">
        <v>51500</v>
      </c>
    </row>
    <row r="84" spans="1:3" s="6" customFormat="1" ht="15.75">
      <c r="A84" s="19" t="s">
        <v>13</v>
      </c>
      <c r="B84" s="46" t="s">
        <v>149</v>
      </c>
      <c r="C84" s="25">
        <f>C85</f>
        <v>116428870</v>
      </c>
    </row>
    <row r="85" spans="1:3" s="6" customFormat="1" ht="15.75">
      <c r="A85" s="14" t="s">
        <v>14</v>
      </c>
      <c r="B85" s="47" t="s">
        <v>150</v>
      </c>
      <c r="C85" s="26">
        <f>C86+C87+C88+C89+C90+C91+C92+C93+C94+C95+C96+C97+C98+C99+C100+C101</f>
        <v>116428870</v>
      </c>
    </row>
    <row r="86" spans="1:3" s="6" customFormat="1" ht="47.25">
      <c r="A86" s="14" t="s">
        <v>113</v>
      </c>
      <c r="B86" s="47" t="s">
        <v>150</v>
      </c>
      <c r="C86" s="26">
        <v>881000</v>
      </c>
    </row>
    <row r="87" spans="1:3" s="6" customFormat="1" ht="31.5">
      <c r="A87" s="14" t="s">
        <v>114</v>
      </c>
      <c r="B87" s="47" t="s">
        <v>150</v>
      </c>
      <c r="C87" s="26">
        <v>88500</v>
      </c>
    </row>
    <row r="88" spans="1:3" s="6" customFormat="1" ht="110.25">
      <c r="A88" s="14" t="s">
        <v>115</v>
      </c>
      <c r="B88" s="47" t="s">
        <v>150</v>
      </c>
      <c r="C88" s="26">
        <v>6000</v>
      </c>
    </row>
    <row r="89" spans="1:3" s="6" customFormat="1" ht="94.5">
      <c r="A89" s="14" t="s">
        <v>116</v>
      </c>
      <c r="B89" s="47" t="s">
        <v>150</v>
      </c>
      <c r="C89" s="26">
        <v>3300</v>
      </c>
    </row>
    <row r="90" spans="1:3" s="6" customFormat="1" ht="94.5">
      <c r="A90" s="14" t="s">
        <v>117</v>
      </c>
      <c r="B90" s="47" t="s">
        <v>150</v>
      </c>
      <c r="C90" s="26">
        <v>17600</v>
      </c>
    </row>
    <row r="91" spans="1:3" s="6" customFormat="1" ht="94.5">
      <c r="A91" s="14" t="s">
        <v>118</v>
      </c>
      <c r="B91" s="47" t="s">
        <v>150</v>
      </c>
      <c r="C91" s="26">
        <v>3800</v>
      </c>
    </row>
    <row r="92" spans="1:3" s="6" customFormat="1" ht="78.75">
      <c r="A92" s="14" t="s">
        <v>119</v>
      </c>
      <c r="B92" s="47" t="s">
        <v>150</v>
      </c>
      <c r="C92" s="26">
        <v>210100</v>
      </c>
    </row>
    <row r="93" spans="1:3" s="6" customFormat="1" ht="47.25">
      <c r="A93" s="14" t="s">
        <v>120</v>
      </c>
      <c r="B93" s="47" t="s">
        <v>150</v>
      </c>
      <c r="C93" s="26">
        <v>57783500</v>
      </c>
    </row>
    <row r="94" spans="1:3" s="6" customFormat="1" ht="63">
      <c r="A94" s="14" t="s">
        <v>128</v>
      </c>
      <c r="B94" s="47" t="s">
        <v>150</v>
      </c>
      <c r="C94" s="26">
        <v>42616100</v>
      </c>
    </row>
    <row r="95" spans="1:3" s="6" customFormat="1" ht="47.25">
      <c r="A95" s="14" t="s">
        <v>121</v>
      </c>
      <c r="B95" s="47" t="s">
        <v>150</v>
      </c>
      <c r="C95" s="26">
        <v>1879000</v>
      </c>
    </row>
    <row r="96" spans="1:3" s="6" customFormat="1" ht="78.75">
      <c r="A96" s="14" t="s">
        <v>122</v>
      </c>
      <c r="B96" s="47" t="s">
        <v>150</v>
      </c>
      <c r="C96" s="26">
        <v>67000</v>
      </c>
    </row>
    <row r="97" spans="1:3" s="6" customFormat="1" ht="78.75">
      <c r="A97" s="14" t="s">
        <v>123</v>
      </c>
      <c r="B97" s="47" t="s">
        <v>150</v>
      </c>
      <c r="C97" s="26">
        <v>11890400</v>
      </c>
    </row>
    <row r="98" spans="1:3" s="6" customFormat="1" ht="78.75">
      <c r="A98" s="14" t="s">
        <v>124</v>
      </c>
      <c r="B98" s="47" t="s">
        <v>150</v>
      </c>
      <c r="C98" s="26">
        <v>18900</v>
      </c>
    </row>
    <row r="99" spans="1:3" s="6" customFormat="1" ht="94.5">
      <c r="A99" s="14" t="s">
        <v>125</v>
      </c>
      <c r="B99" s="47" t="s">
        <v>150</v>
      </c>
      <c r="C99" s="26">
        <v>881000</v>
      </c>
    </row>
    <row r="100" spans="1:3" s="6" customFormat="1" ht="47.25">
      <c r="A100" s="14" t="s">
        <v>126</v>
      </c>
      <c r="B100" s="47" t="s">
        <v>150</v>
      </c>
      <c r="C100" s="26">
        <v>65050</v>
      </c>
    </row>
    <row r="101" spans="1:3" s="6" customFormat="1" ht="45" customHeight="1">
      <c r="A101" s="14" t="s">
        <v>127</v>
      </c>
      <c r="B101" s="47" t="s">
        <v>150</v>
      </c>
      <c r="C101" s="26">
        <v>17620</v>
      </c>
    </row>
    <row r="102" spans="1:3" ht="15.75">
      <c r="A102" s="20" t="s">
        <v>22</v>
      </c>
      <c r="B102" s="48"/>
      <c r="C102" s="25">
        <f>C59+C60</f>
        <v>372517928.15999997</v>
      </c>
    </row>
    <row r="103" ht="51.75" customHeight="1"/>
    <row r="104" spans="1:3" s="3" customFormat="1" ht="15.75">
      <c r="A104" s="16"/>
      <c r="B104" s="49"/>
      <c r="C104" s="29"/>
    </row>
    <row r="105" ht="57.75" customHeight="1"/>
    <row r="112" ht="15.75">
      <c r="C112" s="32"/>
    </row>
    <row r="113" ht="15.75">
      <c r="C113" s="32"/>
    </row>
    <row r="114" ht="15.75">
      <c r="C114" s="33"/>
    </row>
    <row r="115" ht="15.75">
      <c r="C115" s="32"/>
    </row>
    <row r="116" spans="1:3" s="3" customFormat="1" ht="15.75">
      <c r="A116" s="16"/>
      <c r="B116" s="49"/>
      <c r="C116" s="33"/>
    </row>
    <row r="117" spans="1:3" s="3" customFormat="1" ht="15.75">
      <c r="A117" s="16"/>
      <c r="B117" s="49"/>
      <c r="C117" s="32"/>
    </row>
    <row r="118" spans="1:3" s="5" customFormat="1" ht="15.75">
      <c r="A118" s="16"/>
      <c r="B118" s="49"/>
      <c r="C118" s="33"/>
    </row>
    <row r="119" spans="1:3" s="3" customFormat="1" ht="15.75">
      <c r="A119" s="16"/>
      <c r="B119" s="49"/>
      <c r="C119" s="33"/>
    </row>
    <row r="120" spans="1:3" s="5" customFormat="1" ht="15.75">
      <c r="A120" s="16"/>
      <c r="B120" s="49"/>
      <c r="C120" s="33"/>
    </row>
    <row r="121" spans="1:3" s="3" customFormat="1" ht="15.75">
      <c r="A121" s="16"/>
      <c r="B121" s="49"/>
      <c r="C121" s="34"/>
    </row>
    <row r="122" spans="1:3" s="5" customFormat="1" ht="15.75">
      <c r="A122" s="16"/>
      <c r="B122" s="49"/>
      <c r="C122" s="29"/>
    </row>
    <row r="123" spans="1:3" s="5" customFormat="1" ht="15.75">
      <c r="A123" s="16"/>
      <c r="B123" s="49"/>
      <c r="C123" s="29"/>
    </row>
    <row r="124" spans="1:3" s="5" customFormat="1" ht="15.75">
      <c r="A124" s="16"/>
      <c r="B124" s="49"/>
      <c r="C124" s="29"/>
    </row>
    <row r="125" spans="1:3" s="4" customFormat="1" ht="15.75">
      <c r="A125" s="16"/>
      <c r="B125" s="49"/>
      <c r="C125" s="29"/>
    </row>
  </sheetData>
  <sheetProtection/>
  <mergeCells count="5">
    <mergeCell ref="B1:C1"/>
    <mergeCell ref="A2:C2"/>
    <mergeCell ref="A3:C3"/>
    <mergeCell ref="B4:C4"/>
    <mergeCell ref="A6:C6"/>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125"/>
  <sheetViews>
    <sheetView view="pageBreakPreview" zoomScale="80" zoomScaleSheetLayoutView="80" zoomScalePageLayoutView="0" workbookViewId="0" topLeftCell="A1">
      <selection activeCell="A1" sqref="A1:IV16384"/>
    </sheetView>
  </sheetViews>
  <sheetFormatPr defaultColWidth="9.00390625" defaultRowHeight="12.75"/>
  <cols>
    <col min="1" max="1" width="66.00390625" style="16" customWidth="1"/>
    <col min="2" max="2" width="31.375" style="49" customWidth="1"/>
    <col min="3" max="3" width="19.25390625" style="35" customWidth="1"/>
    <col min="4" max="4" width="19.75390625" style="35" customWidth="1"/>
    <col min="5" max="21" width="9.125" style="2" customWidth="1"/>
  </cols>
  <sheetData>
    <row r="1" spans="1:4" ht="15.75">
      <c r="A1" s="15" t="s">
        <v>69</v>
      </c>
      <c r="B1" s="50" t="s">
        <v>164</v>
      </c>
      <c r="C1" s="58"/>
      <c r="D1" s="58"/>
    </row>
    <row r="2" spans="1:4" ht="12.75" customHeight="1">
      <c r="A2" s="62" t="s">
        <v>111</v>
      </c>
      <c r="B2" s="62"/>
      <c r="C2" s="58"/>
      <c r="D2" s="58"/>
    </row>
    <row r="3" spans="1:4" ht="27" customHeight="1">
      <c r="A3" s="63" t="s">
        <v>163</v>
      </c>
      <c r="B3" s="63"/>
      <c r="C3" s="58"/>
      <c r="D3" s="58"/>
    </row>
    <row r="4" spans="2:4" ht="15.75">
      <c r="B4" s="59" t="s">
        <v>165</v>
      </c>
      <c r="C4" s="58"/>
      <c r="D4" s="58"/>
    </row>
    <row r="5" spans="1:2" ht="15.75">
      <c r="A5" s="15"/>
      <c r="B5" s="41"/>
    </row>
    <row r="6" spans="1:4" ht="18.75">
      <c r="A6" s="60" t="s">
        <v>112</v>
      </c>
      <c r="B6" s="60"/>
      <c r="C6" s="61"/>
      <c r="D6" s="58"/>
    </row>
    <row r="7" spans="1:3" ht="15.75">
      <c r="A7" s="15"/>
      <c r="B7" s="42"/>
      <c r="C7" s="36"/>
    </row>
    <row r="8" spans="1:2" ht="0.75" customHeight="1" thickBot="1">
      <c r="A8" s="15"/>
      <c r="B8" s="43"/>
    </row>
    <row r="9" spans="1:4" ht="26.25" thickBot="1">
      <c r="A9" s="17" t="s">
        <v>20</v>
      </c>
      <c r="B9" s="44" t="s">
        <v>19</v>
      </c>
      <c r="C9" s="37">
        <v>2018</v>
      </c>
      <c r="D9" s="37">
        <v>2019</v>
      </c>
    </row>
    <row r="10" spans="1:4" ht="15.75">
      <c r="A10" s="18" t="s">
        <v>38</v>
      </c>
      <c r="B10" s="45"/>
      <c r="C10" s="23"/>
      <c r="D10" s="23"/>
    </row>
    <row r="11" spans="1:4" s="2" customFormat="1" ht="15.75">
      <c r="A11" s="19" t="s">
        <v>8</v>
      </c>
      <c r="B11" s="46" t="s">
        <v>15</v>
      </c>
      <c r="C11" s="24">
        <f>C12+C44</f>
        <v>138612344.6</v>
      </c>
      <c r="D11" s="24">
        <f>D12+D44</f>
        <v>142187408.6</v>
      </c>
    </row>
    <row r="12" spans="1:4" s="2" customFormat="1" ht="15.75">
      <c r="A12" s="19" t="s">
        <v>5</v>
      </c>
      <c r="B12" s="46"/>
      <c r="C12" s="24">
        <f>C13+C23+C41+C35+C18</f>
        <v>134056844.6</v>
      </c>
      <c r="D12" s="24">
        <f>D13+D23+D41+D35+D18</f>
        <v>137581908.6</v>
      </c>
    </row>
    <row r="13" spans="1:4" ht="15.75">
      <c r="A13" s="20" t="s">
        <v>23</v>
      </c>
      <c r="B13" s="46" t="s">
        <v>24</v>
      </c>
      <c r="C13" s="25">
        <f>C14</f>
        <v>129023000</v>
      </c>
      <c r="D13" s="25">
        <f>D14</f>
        <v>132249000</v>
      </c>
    </row>
    <row r="14" spans="1:21" s="1" customFormat="1" ht="15.75">
      <c r="A14" s="20" t="s">
        <v>21</v>
      </c>
      <c r="B14" s="46" t="s">
        <v>25</v>
      </c>
      <c r="C14" s="25">
        <f>C15+C16+C17</f>
        <v>129023000</v>
      </c>
      <c r="D14" s="25">
        <f>D15+D16+D17</f>
        <v>132249000</v>
      </c>
      <c r="E14" s="3"/>
      <c r="F14" s="3"/>
      <c r="G14" s="3"/>
      <c r="H14" s="3"/>
      <c r="I14" s="3"/>
      <c r="J14" s="3"/>
      <c r="K14" s="3"/>
      <c r="L14" s="3"/>
      <c r="M14" s="3"/>
      <c r="N14" s="3"/>
      <c r="O14" s="3"/>
      <c r="P14" s="3"/>
      <c r="Q14" s="3"/>
      <c r="R14" s="3"/>
      <c r="S14" s="3"/>
      <c r="T14" s="3"/>
      <c r="U14" s="3"/>
    </row>
    <row r="15" spans="1:4" ht="78.75">
      <c r="A15" s="14" t="s">
        <v>88</v>
      </c>
      <c r="B15" s="47" t="s">
        <v>43</v>
      </c>
      <c r="C15" s="26">
        <f>124302000-45000-155000+4721000</f>
        <v>128823000</v>
      </c>
      <c r="D15" s="26">
        <f>124302000-45000-155000+7947000</f>
        <v>132049000</v>
      </c>
    </row>
    <row r="16" spans="1:4" ht="110.25">
      <c r="A16" s="14" t="s">
        <v>89</v>
      </c>
      <c r="B16" s="47" t="s">
        <v>41</v>
      </c>
      <c r="C16" s="26">
        <v>45000</v>
      </c>
      <c r="D16" s="26">
        <v>45000</v>
      </c>
    </row>
    <row r="17" spans="1:4" ht="47.25">
      <c r="A17" s="14" t="s">
        <v>90</v>
      </c>
      <c r="B17" s="47" t="s">
        <v>49</v>
      </c>
      <c r="C17" s="26">
        <v>155000</v>
      </c>
      <c r="D17" s="26">
        <v>155000</v>
      </c>
    </row>
    <row r="18" spans="1:4" ht="47.25">
      <c r="A18" s="19" t="s">
        <v>153</v>
      </c>
      <c r="B18" s="46" t="s">
        <v>154</v>
      </c>
      <c r="C18" s="25">
        <f>C19</f>
        <v>1694844.5999999999</v>
      </c>
      <c r="D18" s="25">
        <f>D19</f>
        <v>1907908.6</v>
      </c>
    </row>
    <row r="19" spans="1:4" ht="31.5">
      <c r="A19" s="14" t="s">
        <v>155</v>
      </c>
      <c r="B19" s="47" t="s">
        <v>156</v>
      </c>
      <c r="C19" s="26">
        <f>C20+C21+C22</f>
        <v>1694844.5999999999</v>
      </c>
      <c r="D19" s="26">
        <f>D20+D21+D22</f>
        <v>1907908.6</v>
      </c>
    </row>
    <row r="20" spans="1:4" ht="78.75">
      <c r="A20" s="14" t="s">
        <v>157</v>
      </c>
      <c r="B20" s="47" t="s">
        <v>158</v>
      </c>
      <c r="C20" s="26">
        <v>589341.64</v>
      </c>
      <c r="D20" s="26">
        <v>657466.34</v>
      </c>
    </row>
    <row r="21" spans="1:4" ht="94.5">
      <c r="A21" s="14" t="s">
        <v>159</v>
      </c>
      <c r="B21" s="47" t="s">
        <v>160</v>
      </c>
      <c r="C21" s="26">
        <v>5366.86</v>
      </c>
      <c r="D21" s="26">
        <v>5656.16</v>
      </c>
    </row>
    <row r="22" spans="1:4" ht="78.75">
      <c r="A22" s="14" t="s">
        <v>161</v>
      </c>
      <c r="B22" s="47" t="s">
        <v>162</v>
      </c>
      <c r="C22" s="26">
        <f>1222437.67-122301.57</f>
        <v>1100136.0999999999</v>
      </c>
      <c r="D22" s="26">
        <f>1370874.51-126088.41</f>
        <v>1244786.1</v>
      </c>
    </row>
    <row r="23" spans="1:4" ht="15.75">
      <c r="A23" s="20" t="s">
        <v>27</v>
      </c>
      <c r="B23" s="46" t="s">
        <v>26</v>
      </c>
      <c r="C23" s="25">
        <f>C30+C24+C33</f>
        <v>3170000</v>
      </c>
      <c r="D23" s="25">
        <f>D30+D24+D33</f>
        <v>3252000</v>
      </c>
    </row>
    <row r="24" spans="1:21" s="1" customFormat="1" ht="31.5">
      <c r="A24" s="19" t="s">
        <v>44</v>
      </c>
      <c r="B24" s="46" t="s">
        <v>45</v>
      </c>
      <c r="C24" s="25">
        <f>C25+C27+C29</f>
        <v>597000</v>
      </c>
      <c r="D24" s="25">
        <f>D25+D27+D29</f>
        <v>615000</v>
      </c>
      <c r="E24" s="3"/>
      <c r="F24" s="3"/>
      <c r="G24" s="3"/>
      <c r="H24" s="3"/>
      <c r="I24" s="3"/>
      <c r="J24" s="3"/>
      <c r="K24" s="3"/>
      <c r="L24" s="3"/>
      <c r="M24" s="3"/>
      <c r="N24" s="3"/>
      <c r="O24" s="3"/>
      <c r="P24" s="3"/>
      <c r="Q24" s="3"/>
      <c r="R24" s="3"/>
      <c r="S24" s="3"/>
      <c r="T24" s="3"/>
      <c r="U24" s="3"/>
    </row>
    <row r="25" spans="1:21" s="1" customFormat="1" ht="31.5">
      <c r="A25" s="14" t="s">
        <v>87</v>
      </c>
      <c r="B25" s="47" t="s">
        <v>46</v>
      </c>
      <c r="C25" s="26">
        <f>C26</f>
        <v>282000</v>
      </c>
      <c r="D25" s="26">
        <f>D26</f>
        <v>284000</v>
      </c>
      <c r="E25" s="3"/>
      <c r="F25" s="3"/>
      <c r="G25" s="3"/>
      <c r="H25" s="3"/>
      <c r="I25" s="3"/>
      <c r="J25" s="3"/>
      <c r="K25" s="3"/>
      <c r="L25" s="3"/>
      <c r="M25" s="3"/>
      <c r="N25" s="3"/>
      <c r="O25" s="3"/>
      <c r="P25" s="3"/>
      <c r="Q25" s="3"/>
      <c r="R25" s="3"/>
      <c r="S25" s="3"/>
      <c r="T25" s="3"/>
      <c r="U25" s="3"/>
    </row>
    <row r="26" spans="1:21" s="1" customFormat="1" ht="31.5">
      <c r="A26" s="14" t="s">
        <v>87</v>
      </c>
      <c r="B26" s="47" t="s">
        <v>50</v>
      </c>
      <c r="C26" s="26">
        <v>282000</v>
      </c>
      <c r="D26" s="26">
        <v>284000</v>
      </c>
      <c r="E26" s="3"/>
      <c r="F26" s="3"/>
      <c r="G26" s="3"/>
      <c r="H26" s="3"/>
      <c r="I26" s="3"/>
      <c r="J26" s="3"/>
      <c r="K26" s="3"/>
      <c r="L26" s="3"/>
      <c r="M26" s="3"/>
      <c r="N26" s="3"/>
      <c r="O26" s="3"/>
      <c r="P26" s="3"/>
      <c r="Q26" s="3"/>
      <c r="R26" s="3"/>
      <c r="S26" s="3"/>
      <c r="T26" s="3"/>
      <c r="U26" s="3"/>
    </row>
    <row r="27" spans="1:21" s="1" customFormat="1" ht="47.25">
      <c r="A27" s="14" t="s">
        <v>86</v>
      </c>
      <c r="B27" s="47" t="s">
        <v>51</v>
      </c>
      <c r="C27" s="26">
        <f>C28</f>
        <v>235000</v>
      </c>
      <c r="D27" s="26">
        <f>D28</f>
        <v>246000</v>
      </c>
      <c r="E27" s="3"/>
      <c r="F27" s="3"/>
      <c r="G27" s="3"/>
      <c r="H27" s="3"/>
      <c r="I27" s="3"/>
      <c r="J27" s="3"/>
      <c r="K27" s="3"/>
      <c r="L27" s="3"/>
      <c r="M27" s="3"/>
      <c r="N27" s="3"/>
      <c r="O27" s="3"/>
      <c r="P27" s="3"/>
      <c r="Q27" s="3"/>
      <c r="R27" s="3"/>
      <c r="S27" s="3"/>
      <c r="T27" s="3"/>
      <c r="U27" s="3"/>
    </row>
    <row r="28" spans="1:21" s="22" customFormat="1" ht="47.25">
      <c r="A28" s="14" t="s">
        <v>86</v>
      </c>
      <c r="B28" s="47" t="s">
        <v>52</v>
      </c>
      <c r="C28" s="26">
        <v>235000</v>
      </c>
      <c r="D28" s="26">
        <v>246000</v>
      </c>
      <c r="E28" s="21"/>
      <c r="F28" s="21"/>
      <c r="G28" s="21"/>
      <c r="H28" s="21"/>
      <c r="I28" s="21"/>
      <c r="J28" s="21"/>
      <c r="K28" s="21"/>
      <c r="L28" s="21"/>
      <c r="M28" s="21"/>
      <c r="N28" s="21"/>
      <c r="O28" s="21"/>
      <c r="P28" s="21"/>
      <c r="Q28" s="21"/>
      <c r="R28" s="21"/>
      <c r="S28" s="21"/>
      <c r="T28" s="21"/>
      <c r="U28" s="21"/>
    </row>
    <row r="29" spans="1:21" s="12" customFormat="1" ht="31.5">
      <c r="A29" s="14" t="s">
        <v>97</v>
      </c>
      <c r="B29" s="47" t="s">
        <v>96</v>
      </c>
      <c r="C29" s="26">
        <v>80000</v>
      </c>
      <c r="D29" s="26">
        <v>85000</v>
      </c>
      <c r="E29" s="11"/>
      <c r="F29" s="11"/>
      <c r="G29" s="11"/>
      <c r="H29" s="11"/>
      <c r="I29" s="11"/>
      <c r="J29" s="11"/>
      <c r="K29" s="11"/>
      <c r="L29" s="11"/>
      <c r="M29" s="11"/>
      <c r="N29" s="11"/>
      <c r="O29" s="11"/>
      <c r="P29" s="11"/>
      <c r="Q29" s="11"/>
      <c r="R29" s="11"/>
      <c r="S29" s="11"/>
      <c r="T29" s="11"/>
      <c r="U29" s="11"/>
    </row>
    <row r="30" spans="1:21" s="12" customFormat="1" ht="31.5">
      <c r="A30" s="19" t="s">
        <v>85</v>
      </c>
      <c r="B30" s="46" t="s">
        <v>4</v>
      </c>
      <c r="C30" s="25">
        <f>C31+C32</f>
        <v>2501000</v>
      </c>
      <c r="D30" s="25">
        <f>D31+D32</f>
        <v>2563000</v>
      </c>
      <c r="E30" s="11"/>
      <c r="F30" s="11"/>
      <c r="G30" s="11"/>
      <c r="H30" s="11"/>
      <c r="I30" s="11"/>
      <c r="J30" s="11"/>
      <c r="K30" s="11"/>
      <c r="L30" s="11"/>
      <c r="M30" s="11"/>
      <c r="N30" s="11"/>
      <c r="O30" s="11"/>
      <c r="P30" s="11"/>
      <c r="Q30" s="11"/>
      <c r="R30" s="11"/>
      <c r="S30" s="11"/>
      <c r="T30" s="11"/>
      <c r="U30" s="11"/>
    </row>
    <row r="31" spans="1:21" s="1" customFormat="1" ht="31.5">
      <c r="A31" s="14" t="s">
        <v>1</v>
      </c>
      <c r="B31" s="47" t="s">
        <v>6</v>
      </c>
      <c r="C31" s="26">
        <f>2496000</f>
        <v>2496000</v>
      </c>
      <c r="D31" s="26">
        <f>2558000</f>
        <v>2558000</v>
      </c>
      <c r="E31" s="3"/>
      <c r="F31" s="3"/>
      <c r="G31" s="3"/>
      <c r="H31" s="3"/>
      <c r="I31" s="3"/>
      <c r="J31" s="3"/>
      <c r="K31" s="3"/>
      <c r="L31" s="3"/>
      <c r="M31" s="3"/>
      <c r="N31" s="3"/>
      <c r="O31" s="3"/>
      <c r="P31" s="3"/>
      <c r="Q31" s="3"/>
      <c r="R31" s="3"/>
      <c r="S31" s="3"/>
      <c r="T31" s="3"/>
      <c r="U31" s="3"/>
    </row>
    <row r="32" spans="1:21" s="10" customFormat="1" ht="47.25">
      <c r="A32" s="14" t="s">
        <v>67</v>
      </c>
      <c r="B32" s="47" t="s">
        <v>66</v>
      </c>
      <c r="C32" s="26">
        <v>5000</v>
      </c>
      <c r="D32" s="26">
        <v>5000</v>
      </c>
      <c r="E32" s="5"/>
      <c r="F32" s="5"/>
      <c r="G32" s="5"/>
      <c r="H32" s="5"/>
      <c r="I32" s="5"/>
      <c r="J32" s="5"/>
      <c r="K32" s="5"/>
      <c r="L32" s="5"/>
      <c r="M32" s="5"/>
      <c r="N32" s="5"/>
      <c r="O32" s="5"/>
      <c r="P32" s="5"/>
      <c r="Q32" s="5"/>
      <c r="R32" s="5"/>
      <c r="S32" s="5"/>
      <c r="T32" s="5"/>
      <c r="U32" s="5"/>
    </row>
    <row r="33" spans="1:21" s="10" customFormat="1" ht="31.5">
      <c r="A33" s="19" t="s">
        <v>84</v>
      </c>
      <c r="B33" s="46" t="s">
        <v>47</v>
      </c>
      <c r="C33" s="25">
        <f>C34</f>
        <v>72000</v>
      </c>
      <c r="D33" s="25">
        <f>D34</f>
        <v>74000</v>
      </c>
      <c r="E33" s="5"/>
      <c r="F33" s="5"/>
      <c r="G33" s="5"/>
      <c r="H33" s="5"/>
      <c r="I33" s="5"/>
      <c r="J33" s="5"/>
      <c r="K33" s="5"/>
      <c r="L33" s="5"/>
      <c r="M33" s="5"/>
      <c r="N33" s="5"/>
      <c r="O33" s="5"/>
      <c r="P33" s="5"/>
      <c r="Q33" s="5"/>
      <c r="R33" s="5"/>
      <c r="S33" s="5"/>
      <c r="T33" s="5"/>
      <c r="U33" s="5"/>
    </row>
    <row r="34" spans="1:21" s="10" customFormat="1" ht="31.5">
      <c r="A34" s="14" t="s">
        <v>83</v>
      </c>
      <c r="B34" s="47" t="s">
        <v>48</v>
      </c>
      <c r="C34" s="26">
        <v>72000</v>
      </c>
      <c r="D34" s="26">
        <v>74000</v>
      </c>
      <c r="E34" s="5"/>
      <c r="F34" s="5"/>
      <c r="G34" s="5"/>
      <c r="H34" s="5"/>
      <c r="I34" s="5"/>
      <c r="J34" s="5"/>
      <c r="K34" s="5"/>
      <c r="L34" s="5"/>
      <c r="M34" s="5"/>
      <c r="N34" s="5"/>
      <c r="O34" s="5"/>
      <c r="P34" s="5"/>
      <c r="Q34" s="5"/>
      <c r="R34" s="5"/>
      <c r="S34" s="5"/>
      <c r="T34" s="5"/>
      <c r="U34" s="5"/>
    </row>
    <row r="35" spans="1:21" s="10" customFormat="1" ht="15.75">
      <c r="A35" s="20" t="s">
        <v>59</v>
      </c>
      <c r="B35" s="46" t="s">
        <v>60</v>
      </c>
      <c r="C35" s="25">
        <f>C36+C38</f>
        <v>5000</v>
      </c>
      <c r="D35" s="25">
        <f>D36+D38</f>
        <v>5000</v>
      </c>
      <c r="E35" s="5"/>
      <c r="F35" s="5"/>
      <c r="G35" s="5"/>
      <c r="H35" s="5"/>
      <c r="I35" s="5"/>
      <c r="J35" s="5"/>
      <c r="K35" s="5"/>
      <c r="L35" s="5"/>
      <c r="M35" s="5"/>
      <c r="N35" s="5"/>
      <c r="O35" s="5"/>
      <c r="P35" s="5"/>
      <c r="Q35" s="5"/>
      <c r="R35" s="5"/>
      <c r="S35" s="5"/>
      <c r="T35" s="5"/>
      <c r="U35" s="5"/>
    </row>
    <row r="36" spans="1:21" s="10" customFormat="1" ht="15.75">
      <c r="A36" s="20" t="s">
        <v>81</v>
      </c>
      <c r="B36" s="46" t="s">
        <v>58</v>
      </c>
      <c r="C36" s="26">
        <f>C37</f>
        <v>4000</v>
      </c>
      <c r="D36" s="26">
        <f>D37</f>
        <v>4000</v>
      </c>
      <c r="E36" s="5"/>
      <c r="F36" s="5"/>
      <c r="G36" s="5"/>
      <c r="H36" s="5"/>
      <c r="I36" s="5"/>
      <c r="J36" s="5"/>
      <c r="K36" s="5"/>
      <c r="L36" s="5"/>
      <c r="M36" s="5"/>
      <c r="N36" s="5"/>
      <c r="O36" s="5"/>
      <c r="P36" s="5"/>
      <c r="Q36" s="5"/>
      <c r="R36" s="5"/>
      <c r="S36" s="5"/>
      <c r="T36" s="5"/>
      <c r="U36" s="5"/>
    </row>
    <row r="37" spans="1:21" s="10" customFormat="1" ht="47.25">
      <c r="A37" s="14" t="s">
        <v>82</v>
      </c>
      <c r="B37" s="47" t="s">
        <v>57</v>
      </c>
      <c r="C37" s="26">
        <v>4000</v>
      </c>
      <c r="D37" s="26">
        <v>4000</v>
      </c>
      <c r="E37" s="5"/>
      <c r="F37" s="5"/>
      <c r="G37" s="5"/>
      <c r="H37" s="5"/>
      <c r="I37" s="5"/>
      <c r="J37" s="5"/>
      <c r="K37" s="5"/>
      <c r="L37" s="5"/>
      <c r="M37" s="5"/>
      <c r="N37" s="5"/>
      <c r="O37" s="5"/>
      <c r="P37" s="5"/>
      <c r="Q37" s="5"/>
      <c r="R37" s="5"/>
      <c r="S37" s="5"/>
      <c r="T37" s="5"/>
      <c r="U37" s="5"/>
    </row>
    <row r="38" spans="1:21" s="10" customFormat="1" ht="15.75">
      <c r="A38" s="19" t="s">
        <v>100</v>
      </c>
      <c r="B38" s="46" t="s">
        <v>101</v>
      </c>
      <c r="C38" s="25">
        <f>C39</f>
        <v>1000</v>
      </c>
      <c r="D38" s="25">
        <f>D39</f>
        <v>1000</v>
      </c>
      <c r="E38" s="5"/>
      <c r="F38" s="5"/>
      <c r="G38" s="5"/>
      <c r="H38" s="5"/>
      <c r="I38" s="5"/>
      <c r="J38" s="5"/>
      <c r="K38" s="5"/>
      <c r="L38" s="5"/>
      <c r="M38" s="5"/>
      <c r="N38" s="5"/>
      <c r="O38" s="5"/>
      <c r="P38" s="5"/>
      <c r="Q38" s="5"/>
      <c r="R38" s="5"/>
      <c r="S38" s="5"/>
      <c r="T38" s="5"/>
      <c r="U38" s="5"/>
    </row>
    <row r="39" spans="1:21" s="1" customFormat="1" ht="15.75">
      <c r="A39" s="14" t="s">
        <v>108</v>
      </c>
      <c r="B39" s="47" t="s">
        <v>99</v>
      </c>
      <c r="C39" s="26">
        <f>C40</f>
        <v>1000</v>
      </c>
      <c r="D39" s="26">
        <f>D40</f>
        <v>1000</v>
      </c>
      <c r="E39" s="3"/>
      <c r="F39" s="3"/>
      <c r="G39" s="3"/>
      <c r="H39" s="3"/>
      <c r="I39" s="3"/>
      <c r="J39" s="3"/>
      <c r="K39" s="3"/>
      <c r="L39" s="3"/>
      <c r="M39" s="3"/>
      <c r="N39" s="3"/>
      <c r="O39" s="3"/>
      <c r="P39" s="3"/>
      <c r="Q39" s="3"/>
      <c r="R39" s="3"/>
      <c r="S39" s="3"/>
      <c r="T39" s="3"/>
      <c r="U39" s="3"/>
    </row>
    <row r="40" spans="1:21" s="10" customFormat="1" ht="31.5">
      <c r="A40" s="14" t="s">
        <v>98</v>
      </c>
      <c r="B40" s="47" t="s">
        <v>95</v>
      </c>
      <c r="C40" s="26">
        <v>1000</v>
      </c>
      <c r="D40" s="26">
        <v>1000</v>
      </c>
      <c r="E40" s="5"/>
      <c r="F40" s="5"/>
      <c r="G40" s="5"/>
      <c r="H40" s="5"/>
      <c r="I40" s="5"/>
      <c r="J40" s="5"/>
      <c r="K40" s="5"/>
      <c r="L40" s="5"/>
      <c r="M40" s="5"/>
      <c r="N40" s="5"/>
      <c r="O40" s="5"/>
      <c r="P40" s="5"/>
      <c r="Q40" s="5"/>
      <c r="R40" s="5"/>
      <c r="S40" s="5"/>
      <c r="T40" s="5"/>
      <c r="U40" s="5"/>
    </row>
    <row r="41" spans="1:21" s="10" customFormat="1" ht="15.75">
      <c r="A41" s="19" t="s">
        <v>16</v>
      </c>
      <c r="B41" s="46" t="s">
        <v>28</v>
      </c>
      <c r="C41" s="25">
        <f>C42</f>
        <v>164000</v>
      </c>
      <c r="D41" s="25">
        <f>D42</f>
        <v>168000</v>
      </c>
      <c r="E41" s="5"/>
      <c r="F41" s="5"/>
      <c r="G41" s="5"/>
      <c r="H41" s="5"/>
      <c r="I41" s="5"/>
      <c r="J41" s="5"/>
      <c r="K41" s="5"/>
      <c r="L41" s="5"/>
      <c r="M41" s="5"/>
      <c r="N41" s="5"/>
      <c r="O41" s="5"/>
      <c r="P41" s="5"/>
      <c r="Q41" s="5"/>
      <c r="R41" s="5"/>
      <c r="S41" s="5"/>
      <c r="T41" s="5"/>
      <c r="U41" s="5"/>
    </row>
    <row r="42" spans="1:4" ht="31.5">
      <c r="A42" s="19" t="s">
        <v>80</v>
      </c>
      <c r="B42" s="46" t="s">
        <v>17</v>
      </c>
      <c r="C42" s="25">
        <f>C43</f>
        <v>164000</v>
      </c>
      <c r="D42" s="25">
        <f>D43</f>
        <v>168000</v>
      </c>
    </row>
    <row r="43" spans="1:4" ht="47.25">
      <c r="A43" s="14" t="s">
        <v>18</v>
      </c>
      <c r="B43" s="47" t="s">
        <v>2</v>
      </c>
      <c r="C43" s="26">
        <v>164000</v>
      </c>
      <c r="D43" s="26">
        <v>168000</v>
      </c>
    </row>
    <row r="44" spans="1:21" s="1" customFormat="1" ht="15.75">
      <c r="A44" s="19" t="s">
        <v>36</v>
      </c>
      <c r="B44" s="46"/>
      <c r="C44" s="25">
        <f>C45+C55+C53</f>
        <v>4555500</v>
      </c>
      <c r="D44" s="25">
        <f>D45+D55+D53</f>
        <v>4605500</v>
      </c>
      <c r="E44" s="3"/>
      <c r="F44" s="3"/>
      <c r="G44" s="3"/>
      <c r="H44" s="3"/>
      <c r="I44" s="3"/>
      <c r="J44" s="3"/>
      <c r="K44" s="3"/>
      <c r="L44" s="3"/>
      <c r="M44" s="3"/>
      <c r="N44" s="3"/>
      <c r="O44" s="3"/>
      <c r="P44" s="3"/>
      <c r="Q44" s="3"/>
      <c r="R44" s="3"/>
      <c r="S44" s="3"/>
      <c r="T44" s="3"/>
      <c r="U44" s="3"/>
    </row>
    <row r="45" spans="1:4" ht="47.25">
      <c r="A45" s="19" t="s">
        <v>30</v>
      </c>
      <c r="B45" s="46" t="s">
        <v>29</v>
      </c>
      <c r="C45" s="25">
        <f>C46+C50</f>
        <v>4510500</v>
      </c>
      <c r="D45" s="25">
        <f>D46+D50</f>
        <v>4560500</v>
      </c>
    </row>
    <row r="46" spans="1:4" ht="94.5">
      <c r="A46" s="14" t="s">
        <v>79</v>
      </c>
      <c r="B46" s="46" t="s">
        <v>42</v>
      </c>
      <c r="C46" s="25">
        <f>C48+C47+C49</f>
        <v>3910500</v>
      </c>
      <c r="D46" s="25">
        <f>D48+D47+D49</f>
        <v>3960500</v>
      </c>
    </row>
    <row r="47" spans="1:4" ht="78.75">
      <c r="A47" s="14" t="s">
        <v>40</v>
      </c>
      <c r="B47" s="47" t="s">
        <v>39</v>
      </c>
      <c r="C47" s="26">
        <v>10000</v>
      </c>
      <c r="D47" s="26">
        <v>10000</v>
      </c>
    </row>
    <row r="48" spans="1:21" s="1" customFormat="1" ht="78.75">
      <c r="A48" s="14" t="s">
        <v>7</v>
      </c>
      <c r="B48" s="47" t="s">
        <v>3</v>
      </c>
      <c r="C48" s="26">
        <v>500</v>
      </c>
      <c r="D48" s="26">
        <v>500</v>
      </c>
      <c r="E48" s="3"/>
      <c r="F48" s="3"/>
      <c r="G48" s="3"/>
      <c r="H48" s="3"/>
      <c r="I48" s="3"/>
      <c r="J48" s="3"/>
      <c r="K48" s="3"/>
      <c r="L48" s="3"/>
      <c r="M48" s="3"/>
      <c r="N48" s="3"/>
      <c r="O48" s="3"/>
      <c r="P48" s="3"/>
      <c r="Q48" s="3"/>
      <c r="R48" s="3"/>
      <c r="S48" s="3"/>
      <c r="T48" s="3"/>
      <c r="U48" s="3"/>
    </row>
    <row r="49" spans="1:4" ht="31.5">
      <c r="A49" s="14" t="s">
        <v>109</v>
      </c>
      <c r="B49" s="47" t="s">
        <v>110</v>
      </c>
      <c r="C49" s="26">
        <v>3900000</v>
      </c>
      <c r="D49" s="26">
        <v>3950000</v>
      </c>
    </row>
    <row r="50" spans="1:21" s="1" customFormat="1" ht="80.25" customHeight="1">
      <c r="A50" s="19" t="s">
        <v>78</v>
      </c>
      <c r="B50" s="46" t="s">
        <v>53</v>
      </c>
      <c r="C50" s="25">
        <f>C51</f>
        <v>600000</v>
      </c>
      <c r="D50" s="25">
        <f>D51</f>
        <v>600000</v>
      </c>
      <c r="E50" s="3"/>
      <c r="F50" s="3"/>
      <c r="G50" s="3"/>
      <c r="H50" s="3"/>
      <c r="I50" s="3"/>
      <c r="J50" s="3"/>
      <c r="K50" s="3"/>
      <c r="L50" s="3"/>
      <c r="M50" s="3"/>
      <c r="N50" s="3"/>
      <c r="O50" s="3"/>
      <c r="P50" s="3"/>
      <c r="Q50" s="3"/>
      <c r="R50" s="3"/>
      <c r="S50" s="3"/>
      <c r="T50" s="3"/>
      <c r="U50" s="3"/>
    </row>
    <row r="51" spans="1:21" s="12" customFormat="1" ht="94.5">
      <c r="A51" s="19" t="s">
        <v>54</v>
      </c>
      <c r="B51" s="46" t="s">
        <v>55</v>
      </c>
      <c r="C51" s="25">
        <f>C52</f>
        <v>600000</v>
      </c>
      <c r="D51" s="25">
        <f>D52</f>
        <v>600000</v>
      </c>
      <c r="E51" s="11"/>
      <c r="F51" s="11"/>
      <c r="G51" s="11"/>
      <c r="H51" s="11"/>
      <c r="I51" s="11"/>
      <c r="J51" s="11"/>
      <c r="K51" s="11"/>
      <c r="L51" s="11"/>
      <c r="M51" s="11"/>
      <c r="N51" s="11"/>
      <c r="O51" s="11"/>
      <c r="P51" s="11"/>
      <c r="Q51" s="11"/>
      <c r="R51" s="11"/>
      <c r="S51" s="11"/>
      <c r="T51" s="11"/>
      <c r="U51" s="11"/>
    </row>
    <row r="52" spans="1:21" s="12" customFormat="1" ht="78.75">
      <c r="A52" s="14" t="s">
        <v>77</v>
      </c>
      <c r="B52" s="47" t="s">
        <v>56</v>
      </c>
      <c r="C52" s="26">
        <v>600000</v>
      </c>
      <c r="D52" s="26">
        <v>600000</v>
      </c>
      <c r="E52" s="11"/>
      <c r="F52" s="11"/>
      <c r="G52" s="11"/>
      <c r="H52" s="11"/>
      <c r="I52" s="11"/>
      <c r="J52" s="11"/>
      <c r="K52" s="11"/>
      <c r="L52" s="11"/>
      <c r="M52" s="11"/>
      <c r="N52" s="11"/>
      <c r="O52" s="11"/>
      <c r="P52" s="11"/>
      <c r="Q52" s="11"/>
      <c r="R52" s="11"/>
      <c r="S52" s="11"/>
      <c r="T52" s="11"/>
      <c r="U52" s="11"/>
    </row>
    <row r="53" spans="1:21" s="12" customFormat="1" ht="31.5">
      <c r="A53" s="19" t="s">
        <v>32</v>
      </c>
      <c r="B53" s="46" t="s">
        <v>31</v>
      </c>
      <c r="C53" s="25">
        <f>C54</f>
        <v>30000</v>
      </c>
      <c r="D53" s="25">
        <f>D54</f>
        <v>30000</v>
      </c>
      <c r="E53" s="11"/>
      <c r="F53" s="11"/>
      <c r="G53" s="11"/>
      <c r="H53" s="11"/>
      <c r="I53" s="11"/>
      <c r="J53" s="11"/>
      <c r="K53" s="11"/>
      <c r="L53" s="11"/>
      <c r="M53" s="11"/>
      <c r="N53" s="11"/>
      <c r="O53" s="11"/>
      <c r="P53" s="11"/>
      <c r="Q53" s="11"/>
      <c r="R53" s="11"/>
      <c r="S53" s="11"/>
      <c r="T53" s="11"/>
      <c r="U53" s="11"/>
    </row>
    <row r="54" spans="1:21" s="1" customFormat="1" ht="15.75">
      <c r="A54" s="14" t="s">
        <v>92</v>
      </c>
      <c r="B54" s="47" t="s">
        <v>91</v>
      </c>
      <c r="C54" s="26">
        <v>30000</v>
      </c>
      <c r="D54" s="26">
        <v>30000</v>
      </c>
      <c r="E54" s="3"/>
      <c r="F54" s="3"/>
      <c r="G54" s="3"/>
      <c r="H54" s="3"/>
      <c r="I54" s="3"/>
      <c r="J54" s="3"/>
      <c r="K54" s="3"/>
      <c r="L54" s="3"/>
      <c r="M54" s="3"/>
      <c r="N54" s="3"/>
      <c r="O54" s="3"/>
      <c r="P54" s="3"/>
      <c r="Q54" s="3"/>
      <c r="R54" s="3"/>
      <c r="S54" s="3"/>
      <c r="T54" s="3"/>
      <c r="U54" s="3"/>
    </row>
    <row r="55" spans="1:21" s="1" customFormat="1" ht="15.75">
      <c r="A55" s="20" t="s">
        <v>34</v>
      </c>
      <c r="B55" s="46" t="s">
        <v>33</v>
      </c>
      <c r="C55" s="25">
        <f>C56+C58</f>
        <v>15000</v>
      </c>
      <c r="D55" s="25">
        <f>D56+D58</f>
        <v>15000</v>
      </c>
      <c r="E55" s="3"/>
      <c r="F55" s="3"/>
      <c r="G55" s="3"/>
      <c r="H55" s="3"/>
      <c r="I55" s="3"/>
      <c r="J55" s="3"/>
      <c r="K55" s="3"/>
      <c r="L55" s="3"/>
      <c r="M55" s="3"/>
      <c r="N55" s="3"/>
      <c r="O55" s="3"/>
      <c r="P55" s="3"/>
      <c r="Q55" s="3"/>
      <c r="R55" s="3"/>
      <c r="S55" s="3"/>
      <c r="T55" s="3"/>
      <c r="U55" s="3"/>
    </row>
    <row r="56" spans="1:21" s="1" customFormat="1" ht="31.5">
      <c r="A56" s="19" t="s">
        <v>62</v>
      </c>
      <c r="B56" s="46" t="s">
        <v>63</v>
      </c>
      <c r="C56" s="25">
        <f>C57</f>
        <v>12000</v>
      </c>
      <c r="D56" s="25">
        <f>D57</f>
        <v>12000</v>
      </c>
      <c r="E56" s="3"/>
      <c r="F56" s="3"/>
      <c r="G56" s="3"/>
      <c r="H56" s="3"/>
      <c r="I56" s="3"/>
      <c r="J56" s="3"/>
      <c r="K56" s="3"/>
      <c r="L56" s="3"/>
      <c r="M56" s="3"/>
      <c r="N56" s="3"/>
      <c r="O56" s="3"/>
      <c r="P56" s="3"/>
      <c r="Q56" s="3"/>
      <c r="R56" s="3"/>
      <c r="S56" s="3"/>
      <c r="T56" s="3"/>
      <c r="U56" s="3"/>
    </row>
    <row r="57" spans="1:21" s="1" customFormat="1" ht="78.75">
      <c r="A57" s="19" t="s">
        <v>167</v>
      </c>
      <c r="B57" s="46" t="s">
        <v>168</v>
      </c>
      <c r="C57" s="25">
        <v>12000</v>
      </c>
      <c r="D57" s="25">
        <v>12000</v>
      </c>
      <c r="E57" s="3"/>
      <c r="F57" s="3"/>
      <c r="G57" s="3"/>
      <c r="H57" s="3"/>
      <c r="I57" s="3"/>
      <c r="J57" s="3"/>
      <c r="K57" s="3"/>
      <c r="L57" s="3"/>
      <c r="M57" s="3"/>
      <c r="N57" s="3"/>
      <c r="O57" s="3"/>
      <c r="P57" s="3"/>
      <c r="Q57" s="3"/>
      <c r="R57" s="3"/>
      <c r="S57" s="3"/>
      <c r="T57" s="3"/>
      <c r="U57" s="3"/>
    </row>
    <row r="58" spans="1:21" s="1" customFormat="1" ht="63">
      <c r="A58" s="19" t="s">
        <v>64</v>
      </c>
      <c r="B58" s="46" t="s">
        <v>65</v>
      </c>
      <c r="C58" s="25">
        <v>3000</v>
      </c>
      <c r="D58" s="25">
        <v>3000</v>
      </c>
      <c r="E58" s="3"/>
      <c r="F58" s="3"/>
      <c r="G58" s="3"/>
      <c r="H58" s="3"/>
      <c r="I58" s="3"/>
      <c r="J58" s="3"/>
      <c r="K58" s="3"/>
      <c r="L58" s="3"/>
      <c r="M58" s="3"/>
      <c r="N58" s="3"/>
      <c r="O58" s="3"/>
      <c r="P58" s="3"/>
      <c r="Q58" s="3"/>
      <c r="R58" s="3"/>
      <c r="S58" s="3"/>
      <c r="T58" s="3"/>
      <c r="U58" s="3"/>
    </row>
    <row r="59" spans="1:21" s="1" customFormat="1" ht="15.75">
      <c r="A59" s="19" t="s">
        <v>37</v>
      </c>
      <c r="B59" s="47"/>
      <c r="C59" s="25">
        <f>C11</f>
        <v>138612344.6</v>
      </c>
      <c r="D59" s="25">
        <f>D11</f>
        <v>142187408.6</v>
      </c>
      <c r="E59" s="3"/>
      <c r="F59" s="3"/>
      <c r="G59" s="3"/>
      <c r="H59" s="3"/>
      <c r="I59" s="3"/>
      <c r="J59" s="3"/>
      <c r="K59" s="3"/>
      <c r="L59" s="3"/>
      <c r="M59" s="3"/>
      <c r="N59" s="3"/>
      <c r="O59" s="3"/>
      <c r="P59" s="3"/>
      <c r="Q59" s="3"/>
      <c r="R59" s="3"/>
      <c r="S59" s="3"/>
      <c r="T59" s="3"/>
      <c r="U59" s="3"/>
    </row>
    <row r="60" spans="1:4" ht="15.75">
      <c r="A60" s="19" t="s">
        <v>76</v>
      </c>
      <c r="B60" s="46" t="s">
        <v>35</v>
      </c>
      <c r="C60" s="25">
        <f>C61</f>
        <v>215116600.5</v>
      </c>
      <c r="D60" s="25">
        <f>D61</f>
        <v>215155398.6</v>
      </c>
    </row>
    <row r="61" spans="1:4" ht="47.25">
      <c r="A61" s="19" t="s">
        <v>75</v>
      </c>
      <c r="B61" s="46" t="s">
        <v>0</v>
      </c>
      <c r="C61" s="25">
        <f>C62+C74+C67</f>
        <v>215116600.5</v>
      </c>
      <c r="D61" s="25">
        <f>D62+D74+D67</f>
        <v>215155398.6</v>
      </c>
    </row>
    <row r="62" spans="1:4" ht="31.5">
      <c r="A62" s="19" t="s">
        <v>93</v>
      </c>
      <c r="B62" s="46" t="s">
        <v>152</v>
      </c>
      <c r="C62" s="25">
        <f>C63+C65</f>
        <v>84513900</v>
      </c>
      <c r="D62" s="25">
        <f>D63+D65</f>
        <v>82962900</v>
      </c>
    </row>
    <row r="63" spans="1:4" ht="15.75">
      <c r="A63" s="19" t="s">
        <v>10</v>
      </c>
      <c r="B63" s="46" t="s">
        <v>133</v>
      </c>
      <c r="C63" s="25">
        <f>C64</f>
        <v>2021900</v>
      </c>
      <c r="D63" s="25">
        <f>D64</f>
        <v>2021900</v>
      </c>
    </row>
    <row r="64" spans="1:4" ht="31.5">
      <c r="A64" s="14" t="s">
        <v>74</v>
      </c>
      <c r="B64" s="47" t="s">
        <v>134</v>
      </c>
      <c r="C64" s="26">
        <v>2021900</v>
      </c>
      <c r="D64" s="26">
        <v>2021900</v>
      </c>
    </row>
    <row r="65" spans="1:4" ht="47.25">
      <c r="A65" s="19" t="s">
        <v>73</v>
      </c>
      <c r="B65" s="46" t="s">
        <v>135</v>
      </c>
      <c r="C65" s="25">
        <f>C66</f>
        <v>82492000</v>
      </c>
      <c r="D65" s="25">
        <f>D66</f>
        <v>80941000</v>
      </c>
    </row>
    <row r="66" spans="1:4" ht="47.25">
      <c r="A66" s="14" t="s">
        <v>72</v>
      </c>
      <c r="B66" s="47" t="s">
        <v>136</v>
      </c>
      <c r="C66" s="26">
        <v>82492000</v>
      </c>
      <c r="D66" s="26">
        <v>80941000</v>
      </c>
    </row>
    <row r="67" spans="1:4" ht="34.5" customHeight="1">
      <c r="A67" s="19" t="s">
        <v>68</v>
      </c>
      <c r="B67" s="46" t="s">
        <v>137</v>
      </c>
      <c r="C67" s="25">
        <f>C68</f>
        <v>5368042</v>
      </c>
      <c r="D67" s="25">
        <f>D68</f>
        <v>6514542</v>
      </c>
    </row>
    <row r="68" spans="1:4" ht="15.75">
      <c r="A68" s="19" t="s">
        <v>11</v>
      </c>
      <c r="B68" s="46" t="s">
        <v>138</v>
      </c>
      <c r="C68" s="25">
        <f>C69</f>
        <v>5368042</v>
      </c>
      <c r="D68" s="25">
        <f>D69</f>
        <v>6514542</v>
      </c>
    </row>
    <row r="69" spans="1:4" ht="15.75">
      <c r="A69" s="14" t="s">
        <v>9</v>
      </c>
      <c r="B69" s="47" t="s">
        <v>139</v>
      </c>
      <c r="C69" s="26">
        <f>C70+C71+C73+C72</f>
        <v>5368042</v>
      </c>
      <c r="D69" s="26">
        <f>D70+D71+D73+D72</f>
        <v>6514542</v>
      </c>
    </row>
    <row r="70" spans="1:4" ht="78.75">
      <c r="A70" s="14" t="s">
        <v>166</v>
      </c>
      <c r="B70" s="47" t="s">
        <v>139</v>
      </c>
      <c r="C70" s="26">
        <v>184800</v>
      </c>
      <c r="D70" s="26">
        <v>185500</v>
      </c>
    </row>
    <row r="71" spans="1:4" ht="63">
      <c r="A71" s="14" t="s">
        <v>130</v>
      </c>
      <c r="B71" s="47" t="s">
        <v>139</v>
      </c>
      <c r="C71" s="26">
        <v>13042</v>
      </c>
      <c r="D71" s="26">
        <v>13042</v>
      </c>
    </row>
    <row r="72" spans="1:4" ht="31.5">
      <c r="A72" s="14" t="s">
        <v>132</v>
      </c>
      <c r="B72" s="47" t="s">
        <v>139</v>
      </c>
      <c r="C72" s="26">
        <v>294000</v>
      </c>
      <c r="D72" s="26">
        <v>294000</v>
      </c>
    </row>
    <row r="73" spans="1:4" ht="63">
      <c r="A73" s="14" t="s">
        <v>131</v>
      </c>
      <c r="B73" s="47" t="s">
        <v>139</v>
      </c>
      <c r="C73" s="26">
        <v>4876200</v>
      </c>
      <c r="D73" s="26">
        <v>6022000</v>
      </c>
    </row>
    <row r="74" spans="1:21" s="1" customFormat="1" ht="31.5">
      <c r="A74" s="19" t="s">
        <v>94</v>
      </c>
      <c r="B74" s="46" t="s">
        <v>140</v>
      </c>
      <c r="C74" s="25">
        <f>C75+C77+C84+C79+C81</f>
        <v>125234658.5</v>
      </c>
      <c r="D74" s="25">
        <f>D75+D77+D84+D79+D81</f>
        <v>125677956.6</v>
      </c>
      <c r="E74" s="3"/>
      <c r="F74" s="3"/>
      <c r="G74" s="3"/>
      <c r="H74" s="3"/>
      <c r="I74" s="3"/>
      <c r="J74" s="3"/>
      <c r="K74" s="3"/>
      <c r="L74" s="3"/>
      <c r="M74" s="3"/>
      <c r="N74" s="3"/>
      <c r="O74" s="3"/>
      <c r="P74" s="3"/>
      <c r="Q74" s="3"/>
      <c r="R74" s="3"/>
      <c r="S74" s="3"/>
      <c r="T74" s="3"/>
      <c r="U74" s="3"/>
    </row>
    <row r="75" spans="1:21" s="1" customFormat="1" ht="31.5">
      <c r="A75" s="19" t="s">
        <v>12</v>
      </c>
      <c r="B75" s="46" t="s">
        <v>142</v>
      </c>
      <c r="C75" s="25">
        <f>C76</f>
        <v>630100</v>
      </c>
      <c r="D75" s="25">
        <f>D76</f>
        <v>630100</v>
      </c>
      <c r="E75" s="3"/>
      <c r="F75" s="3"/>
      <c r="G75" s="3"/>
      <c r="H75" s="3"/>
      <c r="I75" s="3"/>
      <c r="J75" s="3"/>
      <c r="K75" s="3"/>
      <c r="L75" s="3"/>
      <c r="M75" s="3"/>
      <c r="N75" s="3"/>
      <c r="O75" s="3"/>
      <c r="P75" s="3"/>
      <c r="Q75" s="3"/>
      <c r="R75" s="3"/>
      <c r="S75" s="3"/>
      <c r="T75" s="3"/>
      <c r="U75" s="3"/>
    </row>
    <row r="76" spans="1:21" s="1" customFormat="1" ht="31.5">
      <c r="A76" s="14" t="s">
        <v>104</v>
      </c>
      <c r="B76" s="47" t="s">
        <v>141</v>
      </c>
      <c r="C76" s="26">
        <v>630100</v>
      </c>
      <c r="D76" s="26">
        <v>630100</v>
      </c>
      <c r="E76" s="3"/>
      <c r="F76" s="3"/>
      <c r="G76" s="3"/>
      <c r="H76" s="3"/>
      <c r="I76" s="3"/>
      <c r="J76" s="3"/>
      <c r="K76" s="3"/>
      <c r="L76" s="3"/>
      <c r="M76" s="3"/>
      <c r="N76" s="3"/>
      <c r="O76" s="3"/>
      <c r="P76" s="3"/>
      <c r="Q76" s="3"/>
      <c r="R76" s="3"/>
      <c r="S76" s="3"/>
      <c r="T76" s="3"/>
      <c r="U76" s="3"/>
    </row>
    <row r="77" spans="1:21" s="10" customFormat="1" ht="33" customHeight="1">
      <c r="A77" s="19" t="s">
        <v>102</v>
      </c>
      <c r="B77" s="46" t="s">
        <v>143</v>
      </c>
      <c r="C77" s="25">
        <f>C78</f>
        <v>292400</v>
      </c>
      <c r="D77" s="25">
        <f>D78</f>
        <v>292400</v>
      </c>
      <c r="E77" s="5"/>
      <c r="F77" s="5"/>
      <c r="G77" s="5"/>
      <c r="H77" s="5"/>
      <c r="I77" s="5"/>
      <c r="J77" s="5"/>
      <c r="K77" s="5"/>
      <c r="L77" s="5"/>
      <c r="M77" s="5"/>
      <c r="N77" s="5"/>
      <c r="O77" s="5"/>
      <c r="P77" s="5"/>
      <c r="Q77" s="5"/>
      <c r="R77" s="5"/>
      <c r="S77" s="5"/>
      <c r="T77" s="5"/>
      <c r="U77" s="5"/>
    </row>
    <row r="78" spans="1:21" s="8" customFormat="1" ht="47.25">
      <c r="A78" s="14" t="s">
        <v>103</v>
      </c>
      <c r="B78" s="47" t="s">
        <v>144</v>
      </c>
      <c r="C78" s="26">
        <v>292400</v>
      </c>
      <c r="D78" s="26">
        <v>292400</v>
      </c>
      <c r="E78" s="7"/>
      <c r="F78" s="7"/>
      <c r="G78" s="7"/>
      <c r="H78" s="7"/>
      <c r="I78" s="7"/>
      <c r="J78" s="7"/>
      <c r="K78" s="7"/>
      <c r="L78" s="7"/>
      <c r="M78" s="7"/>
      <c r="N78" s="7"/>
      <c r="O78" s="7"/>
      <c r="P78" s="7"/>
      <c r="Q78" s="7"/>
      <c r="R78" s="7"/>
      <c r="S78" s="7"/>
      <c r="T78" s="7"/>
      <c r="U78" s="7"/>
    </row>
    <row r="79" spans="1:21" s="13" customFormat="1" ht="47.25">
      <c r="A79" s="19" t="s">
        <v>71</v>
      </c>
      <c r="B79" s="46" t="s">
        <v>145</v>
      </c>
      <c r="C79" s="25">
        <f>C80</f>
        <v>4158100</v>
      </c>
      <c r="D79" s="25">
        <f>D80</f>
        <v>4158100</v>
      </c>
      <c r="E79" s="6"/>
      <c r="F79" s="6"/>
      <c r="G79" s="6"/>
      <c r="H79" s="6"/>
      <c r="I79" s="6"/>
      <c r="J79" s="6"/>
      <c r="K79" s="6"/>
      <c r="L79" s="6"/>
      <c r="M79" s="6"/>
      <c r="N79" s="6"/>
      <c r="O79" s="6"/>
      <c r="P79" s="6"/>
      <c r="Q79" s="6"/>
      <c r="R79" s="6"/>
      <c r="S79" s="6"/>
      <c r="T79" s="6"/>
      <c r="U79" s="6"/>
    </row>
    <row r="80" spans="1:21" s="13" customFormat="1" ht="47.25" customHeight="1">
      <c r="A80" s="14" t="s">
        <v>105</v>
      </c>
      <c r="B80" s="47" t="s">
        <v>146</v>
      </c>
      <c r="C80" s="26">
        <v>4158100</v>
      </c>
      <c r="D80" s="26">
        <v>4158100</v>
      </c>
      <c r="E80" s="6"/>
      <c r="F80" s="6"/>
      <c r="G80" s="6"/>
      <c r="H80" s="6"/>
      <c r="I80" s="6"/>
      <c r="J80" s="6"/>
      <c r="K80" s="6"/>
      <c r="L80" s="6"/>
      <c r="M80" s="6"/>
      <c r="N80" s="6"/>
      <c r="O80" s="6"/>
      <c r="P80" s="6"/>
      <c r="Q80" s="6"/>
      <c r="R80" s="6"/>
      <c r="S80" s="6"/>
      <c r="T80" s="6"/>
      <c r="U80" s="6"/>
    </row>
    <row r="81" spans="1:21" s="9" customFormat="1" ht="78.75">
      <c r="A81" s="19" t="s">
        <v>70</v>
      </c>
      <c r="B81" s="46" t="s">
        <v>147</v>
      </c>
      <c r="C81" s="25">
        <f>C82+C83</f>
        <v>2109700</v>
      </c>
      <c r="D81" s="25">
        <f>D82+D83</f>
        <v>2109700</v>
      </c>
      <c r="E81" s="7"/>
      <c r="F81" s="7"/>
      <c r="G81" s="7"/>
      <c r="H81" s="7"/>
      <c r="I81" s="7"/>
      <c r="J81" s="7"/>
      <c r="K81" s="7"/>
      <c r="L81" s="7"/>
      <c r="M81" s="7"/>
      <c r="N81" s="7"/>
      <c r="O81" s="7"/>
      <c r="P81" s="7"/>
      <c r="Q81" s="7"/>
      <c r="R81" s="7"/>
      <c r="S81" s="7"/>
      <c r="T81" s="7"/>
      <c r="U81" s="7"/>
    </row>
    <row r="82" spans="1:4" s="7" customFormat="1" ht="78.75">
      <c r="A82" s="14" t="s">
        <v>106</v>
      </c>
      <c r="B82" s="47" t="s">
        <v>148</v>
      </c>
      <c r="C82" s="26">
        <v>2058200</v>
      </c>
      <c r="D82" s="26">
        <v>2058200</v>
      </c>
    </row>
    <row r="83" spans="1:4" s="7" customFormat="1" ht="110.25">
      <c r="A83" s="14" t="s">
        <v>129</v>
      </c>
      <c r="B83" s="47" t="s">
        <v>148</v>
      </c>
      <c r="C83" s="26">
        <v>51500</v>
      </c>
      <c r="D83" s="26">
        <v>51500</v>
      </c>
    </row>
    <row r="84" spans="1:4" s="7" customFormat="1" ht="15.75">
      <c r="A84" s="19" t="s">
        <v>13</v>
      </c>
      <c r="B84" s="46" t="s">
        <v>149</v>
      </c>
      <c r="C84" s="25">
        <f>C85</f>
        <v>118044358.5</v>
      </c>
      <c r="D84" s="25">
        <f>D85</f>
        <v>118487656.6</v>
      </c>
    </row>
    <row r="85" spans="1:4" s="6" customFormat="1" ht="15.75">
      <c r="A85" s="14" t="s">
        <v>14</v>
      </c>
      <c r="B85" s="47" t="s">
        <v>150</v>
      </c>
      <c r="C85" s="26">
        <f>C86+C87+C88+C89+C90+C91+C92+C93+C94+C95+C96+C97+C98+C99+C100+C101</f>
        <v>118044358.5</v>
      </c>
      <c r="D85" s="26">
        <f>D86+D87+D88+D89+D90+D91+D92+D93+D94+D95+D96+D97+D98+D99+D100+D101</f>
        <v>118487656.6</v>
      </c>
    </row>
    <row r="86" spans="1:4" s="5" customFormat="1" ht="47.25">
      <c r="A86" s="14" t="s">
        <v>113</v>
      </c>
      <c r="B86" s="47" t="s">
        <v>150</v>
      </c>
      <c r="C86" s="26">
        <v>881000</v>
      </c>
      <c r="D86" s="26">
        <v>881000</v>
      </c>
    </row>
    <row r="87" spans="1:4" s="5" customFormat="1" ht="31.5">
      <c r="A87" s="14" t="s">
        <v>114</v>
      </c>
      <c r="B87" s="47" t="s">
        <v>150</v>
      </c>
      <c r="C87" s="26">
        <v>88500</v>
      </c>
      <c r="D87" s="26">
        <v>88500</v>
      </c>
    </row>
    <row r="88" spans="1:4" ht="110.25">
      <c r="A88" s="14" t="s">
        <v>115</v>
      </c>
      <c r="B88" s="47" t="s">
        <v>150</v>
      </c>
      <c r="C88" s="26">
        <v>6000</v>
      </c>
      <c r="D88" s="26">
        <v>6000</v>
      </c>
    </row>
    <row r="89" spans="1:4" ht="94.5">
      <c r="A89" s="14" t="s">
        <v>116</v>
      </c>
      <c r="B89" s="47" t="s">
        <v>150</v>
      </c>
      <c r="C89" s="26">
        <v>3300</v>
      </c>
      <c r="D89" s="26">
        <v>3300</v>
      </c>
    </row>
    <row r="90" spans="1:4" ht="94.5">
      <c r="A90" s="14" t="s">
        <v>117</v>
      </c>
      <c r="B90" s="47" t="s">
        <v>150</v>
      </c>
      <c r="C90" s="26">
        <v>17600</v>
      </c>
      <c r="D90" s="26">
        <v>17600</v>
      </c>
    </row>
    <row r="91" spans="1:4" s="3" customFormat="1" ht="94.5">
      <c r="A91" s="14" t="s">
        <v>118</v>
      </c>
      <c r="B91" s="47" t="s">
        <v>150</v>
      </c>
      <c r="C91" s="26">
        <v>3800</v>
      </c>
      <c r="D91" s="26">
        <v>3800</v>
      </c>
    </row>
    <row r="92" spans="1:4" s="3" customFormat="1" ht="53.25" customHeight="1">
      <c r="A92" s="14" t="s">
        <v>119</v>
      </c>
      <c r="B92" s="47" t="s">
        <v>150</v>
      </c>
      <c r="C92" s="26">
        <v>208500</v>
      </c>
      <c r="D92" s="26">
        <v>208500</v>
      </c>
    </row>
    <row r="93" spans="1:4" s="3" customFormat="1" ht="46.5" customHeight="1">
      <c r="A93" s="14" t="s">
        <v>120</v>
      </c>
      <c r="B93" s="47" t="s">
        <v>150</v>
      </c>
      <c r="C93" s="26">
        <v>59175800</v>
      </c>
      <c r="D93" s="26">
        <v>59175800</v>
      </c>
    </row>
    <row r="94" spans="1:4" s="3" customFormat="1" ht="49.5" customHeight="1">
      <c r="A94" s="14" t="s">
        <v>128</v>
      </c>
      <c r="B94" s="47" t="s">
        <v>150</v>
      </c>
      <c r="C94" s="26">
        <v>44287300</v>
      </c>
      <c r="D94" s="26">
        <v>44287300</v>
      </c>
    </row>
    <row r="95" spans="1:4" ht="47.25">
      <c r="A95" s="14" t="s">
        <v>121</v>
      </c>
      <c r="B95" s="47" t="s">
        <v>150</v>
      </c>
      <c r="C95" s="26">
        <v>1879000</v>
      </c>
      <c r="D95" s="26">
        <v>1879000</v>
      </c>
    </row>
    <row r="96" spans="1:4" ht="78.75">
      <c r="A96" s="14" t="s">
        <v>122</v>
      </c>
      <c r="B96" s="47" t="s">
        <v>150</v>
      </c>
      <c r="C96" s="26">
        <v>67000</v>
      </c>
      <c r="D96" s="26">
        <v>67000</v>
      </c>
    </row>
    <row r="97" spans="1:21" s="1" customFormat="1" ht="78.75">
      <c r="A97" s="14" t="s">
        <v>123</v>
      </c>
      <c r="B97" s="47" t="s">
        <v>150</v>
      </c>
      <c r="C97" s="26">
        <v>10439500</v>
      </c>
      <c r="D97" s="26">
        <v>10878000</v>
      </c>
      <c r="E97" s="3"/>
      <c r="F97" s="3"/>
      <c r="G97" s="3"/>
      <c r="H97" s="3"/>
      <c r="I97" s="3"/>
      <c r="J97" s="3"/>
      <c r="K97" s="3"/>
      <c r="L97" s="3"/>
      <c r="M97" s="3"/>
      <c r="N97" s="3"/>
      <c r="O97" s="3"/>
      <c r="P97" s="3"/>
      <c r="Q97" s="3"/>
      <c r="R97" s="3"/>
      <c r="S97" s="3"/>
      <c r="T97" s="3"/>
      <c r="U97" s="3"/>
    </row>
    <row r="98" spans="1:4" ht="78.75">
      <c r="A98" s="14" t="s">
        <v>124</v>
      </c>
      <c r="B98" s="47" t="s">
        <v>150</v>
      </c>
      <c r="C98" s="26">
        <v>18900</v>
      </c>
      <c r="D98" s="26">
        <v>18900</v>
      </c>
    </row>
    <row r="99" spans="1:21" s="1" customFormat="1" ht="94.5">
      <c r="A99" s="14" t="s">
        <v>125</v>
      </c>
      <c r="B99" s="47" t="s">
        <v>150</v>
      </c>
      <c r="C99" s="26">
        <v>881000</v>
      </c>
      <c r="D99" s="26">
        <v>881000</v>
      </c>
      <c r="E99" s="3"/>
      <c r="F99" s="3"/>
      <c r="G99" s="3"/>
      <c r="H99" s="3"/>
      <c r="I99" s="3"/>
      <c r="J99" s="3"/>
      <c r="K99" s="3"/>
      <c r="L99" s="3"/>
      <c r="M99" s="3"/>
      <c r="N99" s="3"/>
      <c r="O99" s="3"/>
      <c r="P99" s="3"/>
      <c r="Q99" s="3"/>
      <c r="R99" s="3"/>
      <c r="S99" s="3"/>
      <c r="T99" s="3"/>
      <c r="U99" s="3"/>
    </row>
    <row r="100" spans="1:4" ht="47.25">
      <c r="A100" s="14" t="s">
        <v>126</v>
      </c>
      <c r="B100" s="47" t="s">
        <v>150</v>
      </c>
      <c r="C100" s="26">
        <v>69538.5</v>
      </c>
      <c r="D100" s="26">
        <v>74336.6</v>
      </c>
    </row>
    <row r="101" spans="1:4" ht="47.25">
      <c r="A101" s="14" t="s">
        <v>127</v>
      </c>
      <c r="B101" s="47" t="s">
        <v>150</v>
      </c>
      <c r="C101" s="26">
        <v>17620</v>
      </c>
      <c r="D101" s="26">
        <v>17620</v>
      </c>
    </row>
    <row r="102" spans="1:21" s="8" customFormat="1" ht="15.75">
      <c r="A102" s="20" t="s">
        <v>22</v>
      </c>
      <c r="B102" s="48"/>
      <c r="C102" s="25">
        <f>C59+C60</f>
        <v>353728945.1</v>
      </c>
      <c r="D102" s="25">
        <f>D59+D60</f>
        <v>357342807.2</v>
      </c>
      <c r="E102" s="7"/>
      <c r="F102" s="7"/>
      <c r="G102" s="7"/>
      <c r="H102" s="7"/>
      <c r="I102" s="7"/>
      <c r="J102" s="7"/>
      <c r="K102" s="7"/>
      <c r="L102" s="7"/>
      <c r="M102" s="7"/>
      <c r="N102" s="7"/>
      <c r="O102" s="7"/>
      <c r="P102" s="7"/>
      <c r="Q102" s="7"/>
      <c r="R102" s="7"/>
      <c r="S102" s="7"/>
      <c r="T102" s="7"/>
      <c r="U102" s="7"/>
    </row>
    <row r="103" spans="1:4" s="2" customFormat="1" ht="51.75" customHeight="1">
      <c r="A103" s="16"/>
      <c r="B103" s="49"/>
      <c r="C103" s="35"/>
      <c r="D103" s="35"/>
    </row>
    <row r="104" spans="1:4" s="3" customFormat="1" ht="15.75">
      <c r="A104" s="16"/>
      <c r="B104" s="49"/>
      <c r="C104" s="35"/>
      <c r="D104" s="35"/>
    </row>
    <row r="105" spans="1:4" s="2" customFormat="1" ht="57.75" customHeight="1">
      <c r="A105" s="16"/>
      <c r="B105" s="49"/>
      <c r="C105" s="35"/>
      <c r="D105" s="35"/>
    </row>
    <row r="112" spans="1:4" s="2" customFormat="1" ht="15.75">
      <c r="A112" s="16"/>
      <c r="B112" s="49"/>
      <c r="C112" s="35"/>
      <c r="D112" s="35"/>
    </row>
    <row r="113" spans="1:4" s="2" customFormat="1" ht="15.75">
      <c r="A113" s="16"/>
      <c r="B113" s="49"/>
      <c r="C113" s="35"/>
      <c r="D113" s="35"/>
    </row>
    <row r="114" spans="1:4" s="2" customFormat="1" ht="15.75">
      <c r="A114" s="16"/>
      <c r="B114" s="49"/>
      <c r="C114" s="38"/>
      <c r="D114" s="38"/>
    </row>
    <row r="115" spans="1:4" s="2" customFormat="1" ht="15.75">
      <c r="A115" s="16"/>
      <c r="B115" s="49"/>
      <c r="C115" s="38"/>
      <c r="D115" s="38"/>
    </row>
    <row r="116" spans="1:4" s="3" customFormat="1" ht="15.75">
      <c r="A116" s="16"/>
      <c r="B116" s="49"/>
      <c r="C116" s="39"/>
      <c r="D116" s="39"/>
    </row>
    <row r="117" spans="1:4" s="3" customFormat="1" ht="15.75">
      <c r="A117" s="16"/>
      <c r="B117" s="49"/>
      <c r="C117" s="38"/>
      <c r="D117" s="38"/>
    </row>
    <row r="118" spans="1:4" s="5" customFormat="1" ht="15.75">
      <c r="A118" s="16"/>
      <c r="B118" s="49"/>
      <c r="C118" s="39"/>
      <c r="D118" s="39"/>
    </row>
    <row r="119" spans="1:4" s="3" customFormat="1" ht="15.75">
      <c r="A119" s="16"/>
      <c r="B119" s="49"/>
      <c r="C119" s="38"/>
      <c r="D119" s="38"/>
    </row>
    <row r="120" spans="1:4" s="5" customFormat="1" ht="15.75">
      <c r="A120" s="16"/>
      <c r="B120" s="49"/>
      <c r="C120" s="39"/>
      <c r="D120" s="39"/>
    </row>
    <row r="121" spans="1:4" s="3" customFormat="1" ht="15.75">
      <c r="A121" s="16"/>
      <c r="B121" s="49"/>
      <c r="C121" s="39"/>
      <c r="D121" s="39"/>
    </row>
    <row r="122" spans="1:4" s="5" customFormat="1" ht="15.75">
      <c r="A122" s="16"/>
      <c r="B122" s="49"/>
      <c r="C122" s="39"/>
      <c r="D122" s="39"/>
    </row>
    <row r="123" spans="1:4" s="5" customFormat="1" ht="15.75">
      <c r="A123" s="16"/>
      <c r="B123" s="49"/>
      <c r="C123" s="40"/>
      <c r="D123" s="40"/>
    </row>
    <row r="124" spans="1:4" s="5" customFormat="1" ht="15.75">
      <c r="A124" s="16"/>
      <c r="B124" s="49"/>
      <c r="C124" s="35"/>
      <c r="D124" s="35"/>
    </row>
    <row r="125" spans="1:4" s="4" customFormat="1" ht="15.75">
      <c r="A125" s="16"/>
      <c r="B125" s="49"/>
      <c r="C125" s="35"/>
      <c r="D125" s="35"/>
    </row>
  </sheetData>
  <sheetProtection/>
  <mergeCells count="5">
    <mergeCell ref="B4:D4"/>
    <mergeCell ref="A6:D6"/>
    <mergeCell ref="B1:D1"/>
    <mergeCell ref="A2:D2"/>
    <mergeCell ref="A3:D3"/>
  </mergeCells>
  <printOptions/>
  <pageMargins left="0.7874015748031497" right="0.2755905511811024" top="0" bottom="0" header="0.5118110236220472" footer="0.15748031496062992"/>
  <pageSetup fitToHeight="0" fitToWidth="1" horizontalDpi="600" verticalDpi="600"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2016-12-19T14:15:40Z</cp:lastPrinted>
  <dcterms:created xsi:type="dcterms:W3CDTF">2002-10-10T06:25:05Z</dcterms:created>
  <dcterms:modified xsi:type="dcterms:W3CDTF">2017-06-16T08:12:56Z</dcterms:modified>
  <cp:category/>
  <cp:version/>
  <cp:contentType/>
  <cp:contentStatus/>
</cp:coreProperties>
</file>