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Сведения о расходах по программ" sheetId="1" r:id="rId1"/>
  </sheets>
  <definedNames>
    <definedName name="_xlnm.Print_Titles" localSheetId="0">'Сведения о расходах по программ'!$3:$3</definedName>
    <definedName name="_xlnm.Print_Area" localSheetId="0">'Сведения о расходах по программ'!$A$2:$F$56</definedName>
  </definedNames>
  <calcPr fullCalcOnLoad="1"/>
</workbook>
</file>

<file path=xl/sharedStrings.xml><?xml version="1.0" encoding="utf-8"?>
<sst xmlns="http://schemas.openxmlformats.org/spreadsheetml/2006/main" count="156" uniqueCount="153">
  <si>
    <t>70 0 0000</t>
  </si>
  <si>
    <t>Подпрограмма 1 "Модернизация образования ЗАТО Видяево"</t>
  </si>
  <si>
    <t>70 1 0000</t>
  </si>
  <si>
    <t>70 2 0000</t>
  </si>
  <si>
    <t>Подпрограмма 2 "Молодежь ЗАТО Видяево"</t>
  </si>
  <si>
    <t xml:space="preserve">Подпрограмма 3 «Профилактика безнадзорности, правонарушений несовершеннолетних и детского травматизма в ЗАТО Видяево» </t>
  </si>
  <si>
    <t>70 3 0000</t>
  </si>
  <si>
    <t>70 4 0000</t>
  </si>
  <si>
    <t>70 5 0000</t>
  </si>
  <si>
    <t>80 0 0000</t>
  </si>
  <si>
    <t>80 1 0000</t>
  </si>
  <si>
    <t>Муниципальная программа "Развитие малого и среднего предпринимательства в ЗАТО Видяево"</t>
  </si>
  <si>
    <t>Подпрограмма 1 "Развитие малого и среднего предпринимательства в ЗАТО Видяево"</t>
  </si>
  <si>
    <t>81 0 0000</t>
  </si>
  <si>
    <t>81 1 0000</t>
  </si>
  <si>
    <t>Муниципальная программа "Информационное общество ЗАТО Видяево"</t>
  </si>
  <si>
    <t>Подпрограмма 1 "Информирование населения о деятельности органов местного самоуправления ЗАТО Видяево"</t>
  </si>
  <si>
    <t>81 2 0000</t>
  </si>
  <si>
    <t>Подпрограмма 2 "Развитие информационного общества в ЗАТО Видяево"</t>
  </si>
  <si>
    <t>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</si>
  <si>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Подпрограмма 1 "Повышение эффективности бюджетных расходов в ЗАТО Видяево"</t>
  </si>
  <si>
    <t>82 0 0000</t>
  </si>
  <si>
    <t>82 1 0000</t>
  </si>
  <si>
    <t>82 2 0000</t>
  </si>
  <si>
    <t>83 0 0000</t>
  </si>
  <si>
    <t>83 1 0000</t>
  </si>
  <si>
    <t>Муниципальная программа "Эффективное муниципальное управление в ЗАТО Видяево"</t>
  </si>
  <si>
    <t>Подпрограмма 1 "Развитие земельно-имущественных отношений на территории  ЗАТО Видяево"</t>
  </si>
  <si>
    <t>83 2 0000</t>
  </si>
  <si>
    <t>Подпрограмма 2 "Развитие муниципальной службы в городском округе ЗАТО Видяево"</t>
  </si>
  <si>
    <t>83 3 0000</t>
  </si>
  <si>
    <t>Подпрограмма 2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</si>
  <si>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 xml:space="preserve">Подпрограмма 4 «Отдых, оздоровление и занятость детей и молодежи ЗАТО Видяево» </t>
  </si>
  <si>
    <t>70 6 0000</t>
  </si>
  <si>
    <t>71 0 0000</t>
  </si>
  <si>
    <t>Муниципальная программа "Социальная поддержка граждан"</t>
  </si>
  <si>
    <t>Подпрограмма 1 "Дополнительные меры социальной поддержки отдельных категорий граждан ЗАТО Видяево"</t>
  </si>
  <si>
    <t>71 1 0000</t>
  </si>
  <si>
    <t>Подпрограмма 2 "Обеспечение выполнения государственных полномочий по опеке и попечительству на территории ЗАТО Видяево"</t>
  </si>
  <si>
    <t>71 2 0000</t>
  </si>
  <si>
    <t>73 0 0000</t>
  </si>
  <si>
    <t>73 1 0000</t>
  </si>
  <si>
    <t>74 0 0000</t>
  </si>
  <si>
    <t>74 1 0000</t>
  </si>
  <si>
    <t>Муниципальная программа "Развитие культуры и сохранение культурного наследия в ЗАТО Видяево"</t>
  </si>
  <si>
    <t>Подпрограмма 1 "Развитие физической культуры и спорта в ЗАТО Видяево"</t>
  </si>
  <si>
    <t>Подпрограмма 1 "Развитие культуры и сохранение культурного наследия в ЗАТО Видяево"</t>
  </si>
  <si>
    <t>Муниципальная программа "Обеспечение комфортной среды проживания населения муниципального образования ЗАТО Видяево"</t>
  </si>
  <si>
    <t>Муниципальная программа "Развитие физической культуры и спорта ЗАТО Видяево"</t>
  </si>
  <si>
    <t>Муниципальная программа "Развитие образования ЗАТО Видяево"</t>
  </si>
  <si>
    <t>Подпрограмма 1 "Развитие жилищно-коммунального комплекса ЗАТО Видяево"</t>
  </si>
  <si>
    <t>75 0 0000</t>
  </si>
  <si>
    <t>75 1 0000</t>
  </si>
  <si>
    <t>75 2 0000</t>
  </si>
  <si>
    <t>Подпрограмма 2 "Благоустройство территории  ЗАТО Видяево"</t>
  </si>
  <si>
    <t>Подпрограмма 3 "Капитальный и текущий ремонт объектов муниципальной собственности ЗАТО Видяево"</t>
  </si>
  <si>
    <t>75 3 0000</t>
  </si>
  <si>
    <t>75 4 0000</t>
  </si>
  <si>
    <t>76 0 0000</t>
  </si>
  <si>
    <t>76 1 0000</t>
  </si>
  <si>
    <t>Подпрограмма 1 "Профилактика наркомании и алкоголизма в молодежной среде ЗАТО Видяево"</t>
  </si>
  <si>
    <t>Муниципальная программа "Обеспечение общественного порядка и безопасности населения муниципального образования ЗАТО Видяево"</t>
  </si>
  <si>
    <t>76 2 0000</t>
  </si>
  <si>
    <t>Подпрограмма 3 «Противодействие коррупции в ЗАТО Видяево»</t>
  </si>
  <si>
    <t>76 3 0000</t>
  </si>
  <si>
    <t>Подпрограмма 4 "Профилактика правонарушений и обеспечение общественной безопасности в ЗАТО Видяево"</t>
  </si>
  <si>
    <t>76 4 0000</t>
  </si>
  <si>
    <t>77 0 0000</t>
  </si>
  <si>
    <t>Муниципальная программа "Охрана окружающей среды ЗАТО Видяево"</t>
  </si>
  <si>
    <t>Подпрограмма 1 "Охрана окружающей среды ЗАТО Видяево"</t>
  </si>
  <si>
    <t>77 1 0000</t>
  </si>
  <si>
    <t>78 0 0000</t>
  </si>
  <si>
    <t>Муниципальная программа "Развитие транспортной системы ЗАТО Видяево"</t>
  </si>
  <si>
    <t>Подпрограмма 1 "Развитие транспортной инфраструктуры ЗАТО Видяево"</t>
  </si>
  <si>
    <t>78 1 0000</t>
  </si>
  <si>
    <t>Подпрограмма 2 "Повышение безопасности дорожного движения и снижение дорожно-транспортного травматизма в ЗАТО Видяево"</t>
  </si>
  <si>
    <t>78 2 0000</t>
  </si>
  <si>
    <t>79 0 0000</t>
  </si>
  <si>
    <t>Муниципальная программа "Энергоэффективность и развитие энергетики в ЗАТО Видяево"</t>
  </si>
  <si>
    <t>Подпрограмма 1 "Энергосбережение и повышение энергетической эффективности в муниципальном образовании  ЗАТО Видяево"</t>
  </si>
  <si>
    <t>79 1 0000</t>
  </si>
  <si>
    <t>79 2 0000</t>
  </si>
  <si>
    <t>Подпрограмма 2 "Подготовка объектов и систем жизнеобеспечения на территории ЗАТО Видяево к работе в осенне-зимний период"</t>
  </si>
  <si>
    <t/>
  </si>
  <si>
    <t xml:space="preserve">    </t>
  </si>
  <si>
    <t>Непрограммная часть</t>
  </si>
  <si>
    <t>Непрограммная часть Совета депутатов ЗАТО Видяево</t>
  </si>
  <si>
    <t>Итого программная часть</t>
  </si>
  <si>
    <t>ВЦП «Методическое, информационно-техническое обеспечение деятельности муниципальных образовательных организаций ЗАТО Видяево»</t>
  </si>
  <si>
    <t>ВЦП "Обеспечение деятельности Администрации ЗАТО Видяево"</t>
  </si>
  <si>
    <t>ВЦП "Обеспечение качественного и эффективного управления бюджетными средствами ЗАТО Видяево"</t>
  </si>
  <si>
    <t>ВЦП "Обеспечение деятельности МКУ "Отдел образования, культуры, спорта и молодежной политики администрации ЗАТО Видяево"</t>
  </si>
  <si>
    <t>70 7 0000</t>
  </si>
  <si>
    <t>99 0 0000</t>
  </si>
  <si>
    <t>Исполнение за 2014 год</t>
  </si>
  <si>
    <t>Подпрограмма 4 "Отдых, оздоровление и занятость детей и молодежи ЗАТО Видяево"</t>
  </si>
  <si>
    <t>ВЦП "Осуществление финансово-экономических функций и бухгалтерского обслуживания муниципальных учреждений ЗАТО Видяево"</t>
  </si>
  <si>
    <t>99 1 0000</t>
  </si>
  <si>
    <t>Расходы бюджета всего</t>
  </si>
  <si>
    <t>Наименование программы</t>
  </si>
  <si>
    <t>Целевая статья                2014-2015 год</t>
  </si>
  <si>
    <t>Целевая статья                2016 год</t>
  </si>
  <si>
    <t>План 2016 года</t>
  </si>
  <si>
    <t>Ожидаемая оцека исполнения           2015 год</t>
  </si>
  <si>
    <t>70 0 00 0000 0</t>
  </si>
  <si>
    <t xml:space="preserve">70 1 00 0000 0 </t>
  </si>
  <si>
    <t>70 2 00 0000 0</t>
  </si>
  <si>
    <t>70 3 00 0000 0</t>
  </si>
  <si>
    <t>Ведомственная целевая программа «Методическое, информационно-техническое обеспечение деятельности муниципальных образовательных организаций ЗАТО Видяево»</t>
  </si>
  <si>
    <t>71 1 00 0000 0</t>
  </si>
  <si>
    <t>71 2 00 0000 0</t>
  </si>
  <si>
    <t>73 1 00 0000 0</t>
  </si>
  <si>
    <t>73 0 00 0000 0</t>
  </si>
  <si>
    <t>74 1 00 0000 0</t>
  </si>
  <si>
    <t>74 0 00 0000 0</t>
  </si>
  <si>
    <t>75 1 00 0000 0</t>
  </si>
  <si>
    <t>75 2 00 0000 0</t>
  </si>
  <si>
    <t>75 3 00 0000 0</t>
  </si>
  <si>
    <t>75 4 00 0000 0</t>
  </si>
  <si>
    <t>76 0 00 0000 0</t>
  </si>
  <si>
    <t>76 1 00 0000 0</t>
  </si>
  <si>
    <t>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</si>
  <si>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76 2 00 0000 0</t>
  </si>
  <si>
    <t>Подпрограмма 2 «Противодействие коррупции в ЗАТО Видяево»</t>
  </si>
  <si>
    <t>76 3 00 0000 0</t>
  </si>
  <si>
    <t>Подпрограмма 3 "Профилактика правонарушений и обеспечение общественной безопасности в ЗАТО Видяево"</t>
  </si>
  <si>
    <t>77 0 00 0000 0</t>
  </si>
  <si>
    <t>77 1 00 0000 0</t>
  </si>
  <si>
    <t>78 0 00 0000 0</t>
  </si>
  <si>
    <t>78 1 00 0000 0</t>
  </si>
  <si>
    <t>78 2 00 0000 0</t>
  </si>
  <si>
    <t>79 0 00 0000 0</t>
  </si>
  <si>
    <t>79 1 00 0000 0</t>
  </si>
  <si>
    <t>79 2 00 0000 0</t>
  </si>
  <si>
    <t>80 0 00 0000 0</t>
  </si>
  <si>
    <t>80 1 00 0000 0</t>
  </si>
  <si>
    <t>81 0 00 0000 0</t>
  </si>
  <si>
    <t>81 1 00 0000 0</t>
  </si>
  <si>
    <t>81 2 00 0000 0</t>
  </si>
  <si>
    <t>82 0 00 0000 0</t>
  </si>
  <si>
    <t>82 1 00 0000 0</t>
  </si>
  <si>
    <t>82 2 00 0000 0</t>
  </si>
  <si>
    <t>83 0 00 0000 0</t>
  </si>
  <si>
    <t>83 1 00 0000 0</t>
  </si>
  <si>
    <t>83 2 00 0000 0</t>
  </si>
  <si>
    <t>83 3 00 0000 0</t>
  </si>
  <si>
    <t>83 4 00 0000 0</t>
  </si>
  <si>
    <t>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</si>
  <si>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99 0 00 0000 0</t>
  </si>
  <si>
    <t>99 1 00 0000 0</t>
  </si>
  <si>
    <t>Сведения о расходах бюджета по муниципальным программам</t>
  </si>
  <si>
    <t>План 2016 года/ожидаемая оенка исполнения 2015 год</t>
  </si>
  <si>
    <t>План 2016 год/исполнение  за 2014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</si>
</sst>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#,##0.000"/>
  </numFmts>
  <fonts count="63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0"/>
      <color rgb="FFFFFFFF"/>
      <name val="Times New Roman"/>
      <family val="1"/>
    </font>
    <font>
      <b/>
      <sz val="10"/>
      <color rgb="FFFFFFFF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4"/>
      <color rgb="FF000000"/>
      <name val="Times New Roman"/>
      <family val="1"/>
    </font>
    <font>
      <b/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FF66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41">
    <xf numFmtId="0" fontId="0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0" borderId="0">
      <alignment horizontal="left"/>
      <protection/>
    </xf>
    <xf numFmtId="0" fontId="39" fillId="0" borderId="0">
      <alignment horizontal="left"/>
      <protection/>
    </xf>
    <xf numFmtId="0" fontId="39" fillId="0" borderId="0">
      <alignment horizontal="left"/>
      <protection/>
    </xf>
    <xf numFmtId="0" fontId="39" fillId="0" borderId="0">
      <alignment horizontal="left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9" fillId="0" borderId="0">
      <alignment horizontal="left"/>
      <protection/>
    </xf>
    <xf numFmtId="0" fontId="39" fillId="0" borderId="0">
      <alignment horizontal="left"/>
      <protection/>
    </xf>
    <xf numFmtId="0" fontId="7" fillId="0" borderId="1">
      <alignment horizontal="center" wrapText="1"/>
      <protection/>
    </xf>
    <xf numFmtId="0" fontId="7" fillId="0" borderId="1">
      <alignment horizontal="center" wrapText="1"/>
      <protection/>
    </xf>
    <xf numFmtId="49" fontId="7" fillId="19" borderId="2">
      <alignment horizontal="center" vertical="center" wrapText="1"/>
      <protection/>
    </xf>
    <xf numFmtId="49" fontId="7" fillId="19" borderId="2">
      <alignment horizontal="center" vertical="center" wrapText="1"/>
      <protection/>
    </xf>
    <xf numFmtId="4" fontId="7" fillId="0" borderId="3">
      <alignment horizontal="right" shrinkToFit="1"/>
      <protection/>
    </xf>
    <xf numFmtId="4" fontId="7" fillId="0" borderId="3">
      <alignment horizontal="right" shrinkToFit="1"/>
      <protection/>
    </xf>
    <xf numFmtId="0" fontId="7" fillId="0" borderId="4">
      <alignment horizontal="center" wrapText="1"/>
      <protection/>
    </xf>
    <xf numFmtId="0" fontId="7" fillId="0" borderId="4">
      <alignment horizontal="center" wrapText="1"/>
      <protection/>
    </xf>
    <xf numFmtId="49" fontId="6" fillId="20" borderId="0">
      <alignment/>
      <protection/>
    </xf>
    <xf numFmtId="49" fontId="6" fillId="2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10" fillId="0" borderId="0">
      <alignment horizontal="right" wrapText="1"/>
      <protection/>
    </xf>
    <xf numFmtId="49" fontId="10" fillId="0" borderId="0">
      <alignment horizontal="right" wrapText="1"/>
      <protection/>
    </xf>
    <xf numFmtId="49" fontId="7" fillId="0" borderId="0">
      <alignment horizontal="center" wrapText="1"/>
      <protection/>
    </xf>
    <xf numFmtId="49" fontId="7" fillId="0" borderId="0">
      <alignment horizontal="center" wrapText="1"/>
      <protection/>
    </xf>
    <xf numFmtId="49" fontId="6" fillId="0" borderId="5">
      <alignment/>
      <protection/>
    </xf>
    <xf numFmtId="49" fontId="6" fillId="0" borderId="5">
      <alignment/>
      <protection/>
    </xf>
    <xf numFmtId="49" fontId="6" fillId="0" borderId="6">
      <alignment horizontal="center" wrapText="1"/>
      <protection/>
    </xf>
    <xf numFmtId="49" fontId="6" fillId="0" borderId="6">
      <alignment horizontal="center" wrapText="1"/>
      <protection/>
    </xf>
    <xf numFmtId="49" fontId="6" fillId="0" borderId="7">
      <alignment horizontal="center"/>
      <protection/>
    </xf>
    <xf numFmtId="49" fontId="6" fillId="0" borderId="7">
      <alignment horizontal="center"/>
      <protection/>
    </xf>
    <xf numFmtId="49" fontId="6" fillId="0" borderId="7">
      <alignment horizontal="right"/>
      <protection/>
    </xf>
    <xf numFmtId="49" fontId="6" fillId="0" borderId="7">
      <alignment horizontal="right"/>
      <protection/>
    </xf>
    <xf numFmtId="49" fontId="6" fillId="0" borderId="1">
      <alignment/>
      <protection/>
    </xf>
    <xf numFmtId="49" fontId="6" fillId="0" borderId="1">
      <alignment/>
      <protection/>
    </xf>
    <xf numFmtId="0" fontId="11" fillId="0" borderId="0">
      <alignment horizontal="left" wrapText="1"/>
      <protection/>
    </xf>
    <xf numFmtId="0" fontId="11" fillId="0" borderId="0">
      <alignment horizontal="left" wrapText="1"/>
      <protection/>
    </xf>
    <xf numFmtId="0" fontId="7" fillId="0" borderId="5">
      <alignment wrapText="1"/>
      <protection/>
    </xf>
    <xf numFmtId="0" fontId="7" fillId="0" borderId="5">
      <alignment wrapText="1"/>
      <protection/>
    </xf>
    <xf numFmtId="0" fontId="11" fillId="19" borderId="8">
      <alignment horizontal="center" wrapText="1"/>
      <protection/>
    </xf>
    <xf numFmtId="0" fontId="11" fillId="19" borderId="8">
      <alignment horizontal="center" wrapText="1"/>
      <protection/>
    </xf>
    <xf numFmtId="0" fontId="11" fillId="19" borderId="9">
      <alignment horizontal="center" vertical="center" wrapText="1"/>
      <protection/>
    </xf>
    <xf numFmtId="0" fontId="11" fillId="19" borderId="9">
      <alignment horizontal="center" vertical="center" wrapText="1"/>
      <protection/>
    </xf>
    <xf numFmtId="0" fontId="7" fillId="0" borderId="10">
      <alignment horizontal="center" wrapText="1"/>
      <protection/>
    </xf>
    <xf numFmtId="0" fontId="7" fillId="0" borderId="10">
      <alignment horizontal="center" wrapText="1"/>
      <protection/>
    </xf>
    <xf numFmtId="0" fontId="13" fillId="0" borderId="10">
      <alignment horizontal="left" wrapText="1"/>
      <protection/>
    </xf>
    <xf numFmtId="0" fontId="13" fillId="0" borderId="10">
      <alignment horizontal="left" wrapText="1"/>
      <protection/>
    </xf>
    <xf numFmtId="0" fontId="7" fillId="0" borderId="10">
      <alignment wrapText="1"/>
      <protection/>
    </xf>
    <xf numFmtId="0" fontId="7" fillId="0" borderId="10">
      <alignment wrapText="1"/>
      <protection/>
    </xf>
    <xf numFmtId="0" fontId="11" fillId="0" borderId="10">
      <alignment wrapText="1"/>
      <protection/>
    </xf>
    <xf numFmtId="0" fontId="11" fillId="0" borderId="10">
      <alignment wrapText="1"/>
      <protection/>
    </xf>
    <xf numFmtId="0" fontId="13" fillId="0" borderId="10">
      <alignment wrapText="1"/>
      <protection/>
    </xf>
    <xf numFmtId="0" fontId="13" fillId="0" borderId="10">
      <alignment wrapText="1"/>
      <protection/>
    </xf>
    <xf numFmtId="0" fontId="12" fillId="0" borderId="10">
      <alignment wrapText="1"/>
      <protection/>
    </xf>
    <xf numFmtId="0" fontId="12" fillId="0" borderId="10">
      <alignment wrapText="1"/>
      <protection/>
    </xf>
    <xf numFmtId="0" fontId="7" fillId="0" borderId="1">
      <alignment wrapText="1"/>
      <protection/>
    </xf>
    <xf numFmtId="0" fontId="7" fillId="0" borderId="1">
      <alignment wrapText="1"/>
      <protection/>
    </xf>
    <xf numFmtId="0" fontId="7" fillId="0" borderId="5">
      <alignment/>
      <protection/>
    </xf>
    <xf numFmtId="0" fontId="7" fillId="0" borderId="5">
      <alignment/>
      <protection/>
    </xf>
    <xf numFmtId="0" fontId="11" fillId="19" borderId="11">
      <alignment horizontal="center" wrapText="1"/>
      <protection/>
    </xf>
    <xf numFmtId="0" fontId="11" fillId="19" borderId="11">
      <alignment horizontal="center" wrapText="1"/>
      <protection/>
    </xf>
    <xf numFmtId="0" fontId="7" fillId="19" borderId="12">
      <alignment horizontal="center" vertical="center" wrapText="1"/>
      <protection/>
    </xf>
    <xf numFmtId="0" fontId="7" fillId="19" borderId="12">
      <alignment horizontal="center" vertical="center" wrapText="1"/>
      <protection/>
    </xf>
    <xf numFmtId="0" fontId="7" fillId="0" borderId="10">
      <alignment horizontal="center"/>
      <protection/>
    </xf>
    <xf numFmtId="0" fontId="7" fillId="0" borderId="10">
      <alignment horizontal="center"/>
      <protection/>
    </xf>
    <xf numFmtId="4" fontId="7" fillId="0" borderId="10">
      <alignment shrinkToFit="1"/>
      <protection/>
    </xf>
    <xf numFmtId="4" fontId="7" fillId="0" borderId="10">
      <alignment shrinkToFit="1"/>
      <protection/>
    </xf>
    <xf numFmtId="0" fontId="7" fillId="0" borderId="1">
      <alignment/>
      <protection/>
    </xf>
    <xf numFmtId="0" fontId="7" fillId="0" borderId="1">
      <alignment/>
      <protection/>
    </xf>
    <xf numFmtId="0" fontId="10" fillId="0" borderId="0">
      <alignment horizontal="left" wrapText="1"/>
      <protection/>
    </xf>
    <xf numFmtId="0" fontId="10" fillId="0" borderId="0">
      <alignment horizontal="left" wrapText="1"/>
      <protection/>
    </xf>
    <xf numFmtId="0" fontId="11" fillId="19" borderId="13">
      <alignment horizontal="center" wrapText="1"/>
      <protection/>
    </xf>
    <xf numFmtId="0" fontId="11" fillId="19" borderId="13">
      <alignment horizontal="center" wrapText="1"/>
      <protection/>
    </xf>
    <xf numFmtId="49" fontId="7" fillId="19" borderId="12">
      <alignment horizontal="center" vertical="center" wrapText="1"/>
      <protection/>
    </xf>
    <xf numFmtId="49" fontId="7" fillId="19" borderId="12">
      <alignment horizontal="center" vertical="center" wrapText="1"/>
      <protection/>
    </xf>
    <xf numFmtId="0" fontId="7" fillId="0" borderId="0">
      <alignment horizontal="right" wrapText="1"/>
      <protection/>
    </xf>
    <xf numFmtId="0" fontId="7" fillId="0" borderId="0">
      <alignment horizontal="right" wrapText="1"/>
      <protection/>
    </xf>
    <xf numFmtId="0" fontId="6" fillId="0" borderId="5">
      <alignment horizontal="right"/>
      <protection/>
    </xf>
    <xf numFmtId="0" fontId="6" fillId="0" borderId="5">
      <alignment horizontal="right"/>
      <protection/>
    </xf>
    <xf numFmtId="0" fontId="7" fillId="19" borderId="14">
      <alignment horizontal="center" vertical="center" wrapText="1"/>
      <protection/>
    </xf>
    <xf numFmtId="0" fontId="7" fillId="19" borderId="14">
      <alignment horizontal="center" vertical="center" wrapText="1"/>
      <protection/>
    </xf>
    <xf numFmtId="0" fontId="7" fillId="0" borderId="2">
      <alignment horizontal="center"/>
      <protection/>
    </xf>
    <xf numFmtId="0" fontId="7" fillId="0" borderId="2">
      <alignment horizontal="center"/>
      <protection/>
    </xf>
    <xf numFmtId="4" fontId="7" fillId="0" borderId="2">
      <alignment shrinkToFit="1"/>
      <protection/>
    </xf>
    <xf numFmtId="4" fontId="7" fillId="0" borderId="2">
      <alignment shrinkToFit="1"/>
      <protection/>
    </xf>
    <xf numFmtId="0" fontId="40" fillId="0" borderId="0">
      <alignment/>
      <protection/>
    </xf>
    <xf numFmtId="0" fontId="40" fillId="0" borderId="0">
      <alignment/>
      <protection/>
    </xf>
    <xf numFmtId="0" fontId="41" fillId="0" borderId="0">
      <alignment horizontal="left" wrapText="1"/>
      <protection/>
    </xf>
    <xf numFmtId="0" fontId="41" fillId="0" borderId="0">
      <alignment horizontal="left" wrapText="1"/>
      <protection/>
    </xf>
    <xf numFmtId="0" fontId="41" fillId="0" borderId="15">
      <alignment horizontal="center" wrapText="1"/>
      <protection/>
    </xf>
    <xf numFmtId="0" fontId="41" fillId="0" borderId="15">
      <alignment horizontal="center" wrapText="1"/>
      <protection/>
    </xf>
    <xf numFmtId="0" fontId="7" fillId="0" borderId="15">
      <alignment horizontal="left" vertical="center" wrapText="1"/>
      <protection/>
    </xf>
    <xf numFmtId="0" fontId="7" fillId="0" borderId="15">
      <alignment horizontal="left" vertical="center" wrapText="1"/>
      <protection/>
    </xf>
    <xf numFmtId="0" fontId="40" fillId="0" borderId="15">
      <alignment horizontal="center"/>
      <protection/>
    </xf>
    <xf numFmtId="0" fontId="40" fillId="0" borderId="15">
      <alignment horizontal="center"/>
      <protection/>
    </xf>
    <xf numFmtId="0" fontId="0" fillId="0" borderId="15">
      <alignment horizontal="center"/>
      <protection/>
    </xf>
    <xf numFmtId="0" fontId="0" fillId="0" borderId="15">
      <alignment horizontal="center"/>
      <protection/>
    </xf>
    <xf numFmtId="0" fontId="40" fillId="0" borderId="15">
      <alignment/>
      <protection/>
    </xf>
    <xf numFmtId="0" fontId="40" fillId="0" borderId="15">
      <alignment/>
      <protection/>
    </xf>
    <xf numFmtId="49" fontId="6" fillId="20" borderId="4">
      <alignment/>
      <protection/>
    </xf>
    <xf numFmtId="49" fontId="6" fillId="20" borderId="4">
      <alignment/>
      <protection/>
    </xf>
    <xf numFmtId="49" fontId="7" fillId="0" borderId="7">
      <alignment horizontal="right"/>
      <protection/>
    </xf>
    <xf numFmtId="49" fontId="7" fillId="0" borderId="7">
      <alignment horizontal="right"/>
      <protection/>
    </xf>
    <xf numFmtId="49" fontId="7" fillId="0" borderId="1">
      <alignment horizontal="right"/>
      <protection/>
    </xf>
    <xf numFmtId="49" fontId="7" fillId="0" borderId="1">
      <alignment horizontal="right"/>
      <protection/>
    </xf>
    <xf numFmtId="49" fontId="7" fillId="0" borderId="0">
      <alignment horizontal="right"/>
      <protection/>
    </xf>
    <xf numFmtId="49" fontId="7" fillId="0" borderId="0">
      <alignment horizontal="right"/>
      <protection/>
    </xf>
    <xf numFmtId="49" fontId="10" fillId="0" borderId="0">
      <alignment horizontal="right"/>
      <protection/>
    </xf>
    <xf numFmtId="49" fontId="10" fillId="0" borderId="0">
      <alignment horizontal="right"/>
      <protection/>
    </xf>
    <xf numFmtId="49" fontId="7" fillId="0" borderId="4">
      <alignment horizontal="right"/>
      <protection/>
    </xf>
    <xf numFmtId="49" fontId="7" fillId="0" borderId="4">
      <alignment horizontal="right"/>
      <protection/>
    </xf>
    <xf numFmtId="49" fontId="7" fillId="0" borderId="16">
      <alignment horizontal="right"/>
      <protection/>
    </xf>
    <xf numFmtId="49" fontId="7" fillId="0" borderId="16">
      <alignment horizontal="right"/>
      <protection/>
    </xf>
    <xf numFmtId="0" fontId="11" fillId="19" borderId="10">
      <alignment horizontal="center" vertical="center" wrapText="1"/>
      <protection/>
    </xf>
    <xf numFmtId="0" fontId="11" fillId="19" borderId="10">
      <alignment horizontal="center" vertical="center" wrapText="1"/>
      <protection/>
    </xf>
    <xf numFmtId="0" fontId="11" fillId="0" borderId="10">
      <alignment horizontal="left" vertical="center" wrapText="1"/>
      <protection/>
    </xf>
    <xf numFmtId="0" fontId="11" fillId="0" borderId="10">
      <alignment horizontal="left" vertical="center" wrapText="1"/>
      <protection/>
    </xf>
    <xf numFmtId="0" fontId="7" fillId="0" borderId="0">
      <alignment wrapText="1"/>
      <protection/>
    </xf>
    <xf numFmtId="0" fontId="7" fillId="0" borderId="0">
      <alignment wrapText="1"/>
      <protection/>
    </xf>
    <xf numFmtId="0" fontId="7" fillId="0" borderId="12">
      <alignment wrapText="1"/>
      <protection/>
    </xf>
    <xf numFmtId="0" fontId="7" fillId="0" borderId="12">
      <alignment wrapText="1"/>
      <protection/>
    </xf>
    <xf numFmtId="0" fontId="7" fillId="19" borderId="10">
      <alignment horizontal="center" vertical="center" wrapText="1"/>
      <protection/>
    </xf>
    <xf numFmtId="0" fontId="7" fillId="19" borderId="10">
      <alignment horizontal="center" vertical="center" wrapText="1"/>
      <protection/>
    </xf>
    <xf numFmtId="4" fontId="7" fillId="0" borderId="10">
      <alignment horizontal="right" shrinkToFit="1"/>
      <protection/>
    </xf>
    <xf numFmtId="4" fontId="7" fillId="0" borderId="10">
      <alignment horizontal="right" shrinkToFit="1"/>
      <protection/>
    </xf>
    <xf numFmtId="4" fontId="7" fillId="0" borderId="1">
      <alignment horizontal="right" shrinkToFit="1"/>
      <protection/>
    </xf>
    <xf numFmtId="4" fontId="7" fillId="0" borderId="1">
      <alignment horizontal="right" shrinkToFit="1"/>
      <protection/>
    </xf>
    <xf numFmtId="4" fontId="7" fillId="0" borderId="0">
      <alignment horizontal="right" shrinkToFit="1"/>
      <protection/>
    </xf>
    <xf numFmtId="4" fontId="7" fillId="0" borderId="0">
      <alignment horizontal="right" shrinkToFit="1"/>
      <protection/>
    </xf>
    <xf numFmtId="4" fontId="7" fillId="0" borderId="5">
      <alignment horizontal="right" shrinkToFit="1"/>
      <protection/>
    </xf>
    <xf numFmtId="4" fontId="7" fillId="0" borderId="5">
      <alignment horizontal="right" shrinkToFit="1"/>
      <protection/>
    </xf>
    <xf numFmtId="4" fontId="7" fillId="0" borderId="12">
      <alignment horizontal="right" shrinkToFit="1"/>
      <protection/>
    </xf>
    <xf numFmtId="4" fontId="7" fillId="0" borderId="12">
      <alignment horizontal="right" shrinkToFit="1"/>
      <protection/>
    </xf>
    <xf numFmtId="4" fontId="10" fillId="0" borderId="0">
      <alignment horizontal="left" shrinkToFit="1"/>
      <protection/>
    </xf>
    <xf numFmtId="4" fontId="10" fillId="0" borderId="0">
      <alignment horizontal="left" shrinkToFit="1"/>
      <protection/>
    </xf>
    <xf numFmtId="49" fontId="7" fillId="19" borderId="10">
      <alignment horizontal="center" vertical="center" wrapText="1"/>
      <protection/>
    </xf>
    <xf numFmtId="49" fontId="7" fillId="19" borderId="10">
      <alignment horizontal="center" vertical="center" wrapText="1"/>
      <protection/>
    </xf>
    <xf numFmtId="0" fontId="7" fillId="19" borderId="2">
      <alignment horizontal="center" vertical="center" wrapText="1"/>
      <protection/>
    </xf>
    <xf numFmtId="0" fontId="7" fillId="19" borderId="2">
      <alignment horizontal="center" vertical="center" wrapText="1"/>
      <protection/>
    </xf>
    <xf numFmtId="4" fontId="7" fillId="0" borderId="2">
      <alignment horizontal="right" shrinkToFit="1"/>
      <protection/>
    </xf>
    <xf numFmtId="4" fontId="7" fillId="0" borderId="2">
      <alignment horizontal="right" shrinkToFit="1"/>
      <protection/>
    </xf>
    <xf numFmtId="4" fontId="7" fillId="0" borderId="14">
      <alignment horizontal="right" shrinkToFit="1"/>
      <protection/>
    </xf>
    <xf numFmtId="4" fontId="7" fillId="0" borderId="14">
      <alignment horizontal="right" shrinkToFit="1"/>
      <protection/>
    </xf>
    <xf numFmtId="0" fontId="40" fillId="0" borderId="15">
      <alignment horizontal="left" vertical="center" wrapText="1"/>
      <protection/>
    </xf>
    <xf numFmtId="0" fontId="40" fillId="0" borderId="15">
      <alignment horizontal="left" vertical="center" wrapText="1"/>
      <protection/>
    </xf>
    <xf numFmtId="49" fontId="6" fillId="20" borderId="1">
      <alignment/>
      <protection/>
    </xf>
    <xf numFmtId="49" fontId="6" fillId="20" borderId="1">
      <alignment/>
      <protection/>
    </xf>
    <xf numFmtId="0" fontId="11" fillId="0" borderId="10">
      <alignment vertical="center" wrapText="1"/>
      <protection/>
    </xf>
    <xf numFmtId="0" fontId="11" fillId="0" borderId="10">
      <alignment vertical="center" wrapText="1"/>
      <protection/>
    </xf>
    <xf numFmtId="49" fontId="7" fillId="19" borderId="10">
      <alignment horizontal="center" vertical="center" wrapText="1"/>
      <protection/>
    </xf>
    <xf numFmtId="49" fontId="7" fillId="19" borderId="10">
      <alignment horizontal="center" vertical="center" wrapText="1"/>
      <protection/>
    </xf>
    <xf numFmtId="4" fontId="7" fillId="0" borderId="10">
      <alignment horizontal="right" shrinkToFit="1"/>
      <protection/>
    </xf>
    <xf numFmtId="4" fontId="7" fillId="0" borderId="10">
      <alignment horizontal="right" shrinkToFit="1"/>
      <protection/>
    </xf>
    <xf numFmtId="0" fontId="7" fillId="19" borderId="2">
      <alignment horizontal="center" vertical="center" wrapText="1"/>
      <protection/>
    </xf>
    <xf numFmtId="0" fontId="7" fillId="19" borderId="2">
      <alignment horizontal="center" vertical="center" wrapText="1"/>
      <protection/>
    </xf>
    <xf numFmtId="4" fontId="7" fillId="0" borderId="2">
      <alignment horizontal="right" shrinkToFit="1"/>
      <protection/>
    </xf>
    <xf numFmtId="4" fontId="7" fillId="0" borderId="2">
      <alignment horizontal="right" shrinkToFit="1"/>
      <protection/>
    </xf>
    <xf numFmtId="49" fontId="7" fillId="0" borderId="17">
      <alignment horizontal="right"/>
      <protection/>
    </xf>
    <xf numFmtId="49" fontId="7" fillId="0" borderId="17">
      <alignment horizontal="right"/>
      <protection/>
    </xf>
    <xf numFmtId="49" fontId="7" fillId="0" borderId="18">
      <alignment horizontal="right"/>
      <protection/>
    </xf>
    <xf numFmtId="49" fontId="7" fillId="0" borderId="18">
      <alignment horizontal="right"/>
      <protection/>
    </xf>
    <xf numFmtId="49" fontId="7" fillId="0" borderId="0">
      <alignment wrapText="1"/>
      <protection/>
    </xf>
    <xf numFmtId="49" fontId="7" fillId="0" borderId="0">
      <alignment wrapText="1"/>
      <protection/>
    </xf>
    <xf numFmtId="49" fontId="7" fillId="0" borderId="0">
      <alignment/>
      <protection/>
    </xf>
    <xf numFmtId="49" fontId="7" fillId="0" borderId="0">
      <alignment/>
      <protection/>
    </xf>
    <xf numFmtId="0" fontId="7" fillId="0" borderId="19">
      <alignment wrapText="1"/>
      <protection/>
    </xf>
    <xf numFmtId="0" fontId="7" fillId="0" borderId="19">
      <alignment wrapText="1"/>
      <protection/>
    </xf>
    <xf numFmtId="0" fontId="7" fillId="0" borderId="18">
      <alignment/>
      <protection/>
    </xf>
    <xf numFmtId="0" fontId="7" fillId="0" borderId="18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" fontId="7" fillId="0" borderId="19">
      <alignment horizontal="right" shrinkToFit="1"/>
      <protection/>
    </xf>
    <xf numFmtId="4" fontId="7" fillId="0" borderId="19">
      <alignment horizontal="right" shrinkToFit="1"/>
      <protection/>
    </xf>
    <xf numFmtId="0" fontId="8" fillId="0" borderId="4">
      <alignment wrapText="1"/>
      <protection/>
    </xf>
    <xf numFmtId="0" fontId="8" fillId="0" borderId="4">
      <alignment wrapText="1"/>
      <protection/>
    </xf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2" fillId="27" borderId="20" applyNumberFormat="0" applyAlignment="0" applyProtection="0"/>
    <xf numFmtId="0" fontId="43" fillId="28" borderId="21" applyNumberFormat="0" applyAlignment="0" applyProtection="0"/>
    <xf numFmtId="0" fontId="44" fillId="28" borderId="20" applyNumberFormat="0" applyAlignment="0" applyProtection="0"/>
    <xf numFmtId="0" fontId="45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6" fillId="0" borderId="22" applyNumberFormat="0" applyFill="0" applyAlignment="0" applyProtection="0"/>
    <xf numFmtId="0" fontId="47" fillId="0" borderId="23" applyNumberFormat="0" applyFill="0" applyAlignment="0" applyProtection="0"/>
    <xf numFmtId="0" fontId="48" fillId="0" borderId="2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25" applyNumberFormat="0" applyFill="0" applyAlignment="0" applyProtection="0"/>
    <xf numFmtId="0" fontId="50" fillId="29" borderId="26" applyNumberFormat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53" fillId="0" borderId="0" applyNumberFormat="0" applyFill="0" applyBorder="0" applyAlignment="0" applyProtection="0"/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  <xf numFmtId="0" fontId="2" fillId="32" borderId="27" applyNumberFormat="0" applyFont="0" applyAlignment="0" applyProtection="0"/>
    <xf numFmtId="9" fontId="2" fillId="0" borderId="0" applyFont="0" applyFill="0" applyBorder="0" applyAlignment="0" applyProtection="0"/>
    <xf numFmtId="0" fontId="56" fillId="0" borderId="28" applyNumberFormat="0" applyFill="0" applyAlignment="0" applyProtection="0"/>
    <xf numFmtId="0" fontId="57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58" fillId="33" borderId="0" applyNumberFormat="0" applyBorder="0" applyAlignment="0" applyProtection="0"/>
  </cellStyleXfs>
  <cellXfs count="50">
    <xf numFmtId="0" fontId="0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right" vertical="top" wrapText="1"/>
    </xf>
    <xf numFmtId="0" fontId="0" fillId="0" borderId="0" xfId="0" applyFill="1" applyBorder="1" applyAlignment="1">
      <alignment horizontal="left" vertical="center" wrapText="1"/>
    </xf>
    <xf numFmtId="49" fontId="0" fillId="0" borderId="0" xfId="0" applyNumberFormat="1" applyFill="1" applyBorder="1" applyAlignment="1">
      <alignment horizontal="center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2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49" fontId="0" fillId="0" borderId="0" xfId="0" applyNumberFormat="1" applyFont="1" applyFill="1" applyAlignment="1">
      <alignment horizontal="center" vertical="top" wrapText="1"/>
    </xf>
    <xf numFmtId="4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 vertical="top" wrapText="1"/>
    </xf>
    <xf numFmtId="49" fontId="2" fillId="0" borderId="0" xfId="0" applyNumberFormat="1" applyFont="1" applyFill="1" applyAlignment="1">
      <alignment horizontal="center" vertical="top" wrapText="1"/>
    </xf>
    <xf numFmtId="0" fontId="14" fillId="0" borderId="29" xfId="0" applyFont="1" applyFill="1" applyBorder="1" applyAlignment="1">
      <alignment horizontal="left" wrapText="1"/>
    </xf>
    <xf numFmtId="49" fontId="14" fillId="0" borderId="29" xfId="0" applyNumberFormat="1" applyFont="1" applyFill="1" applyBorder="1" applyAlignment="1">
      <alignment horizontal="center" wrapText="1"/>
    </xf>
    <xf numFmtId="4" fontId="14" fillId="0" borderId="29" xfId="0" applyNumberFormat="1" applyFont="1" applyFill="1" applyBorder="1" applyAlignment="1">
      <alignment horizontal="center" wrapText="1"/>
    </xf>
    <xf numFmtId="0" fontId="4" fillId="0" borderId="29" xfId="0" applyFont="1" applyFill="1" applyBorder="1" applyAlignment="1">
      <alignment horizontal="left" wrapText="1"/>
    </xf>
    <xf numFmtId="49" fontId="4" fillId="0" borderId="29" xfId="0" applyNumberFormat="1" applyFont="1" applyFill="1" applyBorder="1" applyAlignment="1">
      <alignment horizontal="center" wrapText="1"/>
    </xf>
    <xf numFmtId="4" fontId="4" fillId="0" borderId="29" xfId="0" applyNumberFormat="1" applyFont="1" applyFill="1" applyBorder="1" applyAlignment="1">
      <alignment horizontal="center" wrapText="1"/>
    </xf>
    <xf numFmtId="0" fontId="59" fillId="0" borderId="29" xfId="0" applyFont="1" applyFill="1" applyBorder="1" applyAlignment="1">
      <alignment horizontal="left" wrapText="1"/>
    </xf>
    <xf numFmtId="49" fontId="59" fillId="0" borderId="29" xfId="0" applyNumberFormat="1" applyFont="1" applyFill="1" applyBorder="1" applyAlignment="1">
      <alignment horizontal="center" wrapText="1"/>
    </xf>
    <xf numFmtId="4" fontId="59" fillId="0" borderId="29" xfId="0" applyNumberFormat="1" applyFont="1" applyFill="1" applyBorder="1" applyAlignment="1">
      <alignment horizontal="center" wrapText="1"/>
    </xf>
    <xf numFmtId="0" fontId="4" fillId="0" borderId="30" xfId="0" applyFont="1" applyFill="1" applyBorder="1" applyAlignment="1">
      <alignment horizontal="left" wrapText="1"/>
    </xf>
    <xf numFmtId="49" fontId="4" fillId="0" borderId="30" xfId="0" applyNumberFormat="1" applyFont="1" applyFill="1" applyBorder="1" applyAlignment="1">
      <alignment horizontal="center" wrapText="1"/>
    </xf>
    <xf numFmtId="4" fontId="4" fillId="0" borderId="30" xfId="0" applyNumberFormat="1" applyFont="1" applyFill="1" applyBorder="1" applyAlignment="1">
      <alignment horizontal="center" wrapText="1"/>
    </xf>
    <xf numFmtId="0" fontId="60" fillId="19" borderId="31" xfId="0" applyFont="1" applyFill="1" applyBorder="1" applyAlignment="1">
      <alignment horizontal="left" wrapText="1"/>
    </xf>
    <xf numFmtId="49" fontId="60" fillId="19" borderId="32" xfId="0" applyNumberFormat="1" applyFont="1" applyFill="1" applyBorder="1" applyAlignment="1">
      <alignment horizontal="center" wrapText="1"/>
    </xf>
    <xf numFmtId="4" fontId="60" fillId="19" borderId="32" xfId="0" applyNumberFormat="1" applyFont="1" applyFill="1" applyBorder="1" applyAlignment="1">
      <alignment horizontal="center" wrapText="1"/>
    </xf>
    <xf numFmtId="0" fontId="60" fillId="34" borderId="33" xfId="0" applyFont="1" applyFill="1" applyBorder="1" applyAlignment="1">
      <alignment horizontal="left" wrapText="1"/>
    </xf>
    <xf numFmtId="49" fontId="60" fillId="34" borderId="34" xfId="0" applyNumberFormat="1" applyFont="1" applyFill="1" applyBorder="1" applyAlignment="1">
      <alignment horizontal="center" wrapText="1"/>
    </xf>
    <xf numFmtId="4" fontId="60" fillId="34" borderId="34" xfId="0" applyNumberFormat="1" applyFont="1" applyFill="1" applyBorder="1" applyAlignment="1">
      <alignment horizontal="center" wrapText="1"/>
    </xf>
    <xf numFmtId="0" fontId="60" fillId="35" borderId="31" xfId="0" applyFont="1" applyFill="1" applyBorder="1" applyAlignment="1">
      <alignment horizontal="left" wrapText="1"/>
    </xf>
    <xf numFmtId="49" fontId="60" fillId="35" borderId="32" xfId="0" applyNumberFormat="1" applyFont="1" applyFill="1" applyBorder="1" applyAlignment="1">
      <alignment horizontal="center" wrapText="1"/>
    </xf>
    <xf numFmtId="4" fontId="60" fillId="35" borderId="32" xfId="0" applyNumberFormat="1" applyFont="1" applyFill="1" applyBorder="1" applyAlignment="1">
      <alignment horizontal="center" wrapText="1"/>
    </xf>
    <xf numFmtId="0" fontId="0" fillId="19" borderId="29" xfId="0" applyFont="1" applyFill="1" applyBorder="1" applyAlignment="1">
      <alignment horizontal="center" vertical="top" wrapText="1"/>
    </xf>
    <xf numFmtId="0" fontId="0" fillId="19" borderId="29" xfId="0" applyFont="1" applyFill="1" applyBorder="1" applyAlignment="1">
      <alignment horizontal="center" vertical="center" wrapText="1"/>
    </xf>
    <xf numFmtId="0" fontId="0" fillId="19" borderId="29" xfId="0" applyFont="1" applyFill="1" applyBorder="1" applyAlignment="1">
      <alignment vertical="top" wrapText="1"/>
    </xf>
    <xf numFmtId="49" fontId="0" fillId="19" borderId="29" xfId="0" applyNumberFormat="1" applyFont="1" applyFill="1" applyBorder="1" applyAlignment="1">
      <alignment horizontal="center" vertical="center" wrapText="1"/>
    </xf>
    <xf numFmtId="0" fontId="61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0" fillId="35" borderId="0" xfId="0" applyFont="1" applyFill="1" applyAlignment="1">
      <alignment vertical="top" wrapText="1"/>
    </xf>
    <xf numFmtId="2" fontId="62" fillId="0" borderId="29" xfId="0" applyNumberFormat="1" applyFont="1" applyFill="1" applyBorder="1" applyAlignment="1">
      <alignment wrapText="1"/>
    </xf>
    <xf numFmtId="2" fontId="0" fillId="0" borderId="29" xfId="0" applyNumberFormat="1" applyFont="1" applyFill="1" applyBorder="1" applyAlignment="1">
      <alignment wrapText="1"/>
    </xf>
    <xf numFmtId="2" fontId="0" fillId="0" borderId="30" xfId="0" applyNumberFormat="1" applyFont="1" applyFill="1" applyBorder="1" applyAlignment="1">
      <alignment wrapText="1"/>
    </xf>
    <xf numFmtId="2" fontId="62" fillId="19" borderId="35" xfId="0" applyNumberFormat="1" applyFont="1" applyFill="1" applyBorder="1" applyAlignment="1">
      <alignment wrapText="1"/>
    </xf>
    <xf numFmtId="2" fontId="62" fillId="19" borderId="36" xfId="0" applyNumberFormat="1" applyFont="1" applyFill="1" applyBorder="1" applyAlignment="1">
      <alignment wrapText="1"/>
    </xf>
    <xf numFmtId="2" fontId="62" fillId="34" borderId="31" xfId="0" applyNumberFormat="1" applyFont="1" applyFill="1" applyBorder="1" applyAlignment="1">
      <alignment wrapText="1"/>
    </xf>
    <xf numFmtId="2" fontId="62" fillId="34" borderId="37" xfId="0" applyNumberFormat="1" applyFont="1" applyFill="1" applyBorder="1" applyAlignment="1">
      <alignment wrapText="1"/>
    </xf>
    <xf numFmtId="2" fontId="62" fillId="35" borderId="38" xfId="0" applyNumberFormat="1" applyFont="1" applyFill="1" applyBorder="1" applyAlignment="1">
      <alignment wrapText="1"/>
    </xf>
    <xf numFmtId="2" fontId="62" fillId="35" borderId="39" xfId="0" applyNumberFormat="1" applyFont="1" applyFill="1" applyBorder="1" applyAlignment="1">
      <alignment wrapText="1"/>
    </xf>
  </cellXfs>
  <cellStyles count="22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br 2" xfId="34"/>
    <cellStyle name="col" xfId="35"/>
    <cellStyle name="col 2" xfId="36"/>
    <cellStyle name="style0" xfId="37"/>
    <cellStyle name="style0 2" xfId="38"/>
    <cellStyle name="td" xfId="39"/>
    <cellStyle name="td 2" xfId="40"/>
    <cellStyle name="tr" xfId="41"/>
    <cellStyle name="tr 2" xfId="42"/>
    <cellStyle name="xl100" xfId="43"/>
    <cellStyle name="xl100 2" xfId="44"/>
    <cellStyle name="xl101" xfId="45"/>
    <cellStyle name="xl101 2" xfId="46"/>
    <cellStyle name="xl102" xfId="47"/>
    <cellStyle name="xl102 2" xfId="48"/>
    <cellStyle name="xl103" xfId="49"/>
    <cellStyle name="xl103 2" xfId="50"/>
    <cellStyle name="xl21" xfId="51"/>
    <cellStyle name="xl21 2" xfId="52"/>
    <cellStyle name="xl22" xfId="53"/>
    <cellStyle name="xl22 2" xfId="54"/>
    <cellStyle name="xl23" xfId="55"/>
    <cellStyle name="xl23 2" xfId="56"/>
    <cellStyle name="xl24" xfId="57"/>
    <cellStyle name="xl24 2" xfId="58"/>
    <cellStyle name="xl25" xfId="59"/>
    <cellStyle name="xl25 2" xfId="60"/>
    <cellStyle name="xl26" xfId="61"/>
    <cellStyle name="xl26 2" xfId="62"/>
    <cellStyle name="xl27" xfId="63"/>
    <cellStyle name="xl27 2" xfId="64"/>
    <cellStyle name="xl28" xfId="65"/>
    <cellStyle name="xl28 2" xfId="66"/>
    <cellStyle name="xl29" xfId="67"/>
    <cellStyle name="xl29 2" xfId="68"/>
    <cellStyle name="xl30" xfId="69"/>
    <cellStyle name="xl30 2" xfId="70"/>
    <cellStyle name="xl31" xfId="71"/>
    <cellStyle name="xl31 2" xfId="72"/>
    <cellStyle name="xl32" xfId="73"/>
    <cellStyle name="xl32 2" xfId="74"/>
    <cellStyle name="xl33" xfId="75"/>
    <cellStyle name="xl33 2" xfId="76"/>
    <cellStyle name="xl34" xfId="77"/>
    <cellStyle name="xl34 2" xfId="78"/>
    <cellStyle name="xl35" xfId="79"/>
    <cellStyle name="xl35 2" xfId="80"/>
    <cellStyle name="xl36" xfId="81"/>
    <cellStyle name="xl36 2" xfId="82"/>
    <cellStyle name="xl37" xfId="83"/>
    <cellStyle name="xl37 2" xfId="84"/>
    <cellStyle name="xl38" xfId="85"/>
    <cellStyle name="xl38 2" xfId="86"/>
    <cellStyle name="xl39" xfId="87"/>
    <cellStyle name="xl39 2" xfId="88"/>
    <cellStyle name="xl40" xfId="89"/>
    <cellStyle name="xl40 2" xfId="90"/>
    <cellStyle name="xl41" xfId="91"/>
    <cellStyle name="xl41 2" xfId="92"/>
    <cellStyle name="xl42" xfId="93"/>
    <cellStyle name="xl42 2" xfId="94"/>
    <cellStyle name="xl43" xfId="95"/>
    <cellStyle name="xl43 2" xfId="96"/>
    <cellStyle name="xl44" xfId="97"/>
    <cellStyle name="xl44 2" xfId="98"/>
    <cellStyle name="xl45" xfId="99"/>
    <cellStyle name="xl45 2" xfId="100"/>
    <cellStyle name="xl46" xfId="101"/>
    <cellStyle name="xl46 2" xfId="102"/>
    <cellStyle name="xl47" xfId="103"/>
    <cellStyle name="xl47 2" xfId="104"/>
    <cellStyle name="xl48" xfId="105"/>
    <cellStyle name="xl48 2" xfId="106"/>
    <cellStyle name="xl49" xfId="107"/>
    <cellStyle name="xl49 2" xfId="108"/>
    <cellStyle name="xl50" xfId="109"/>
    <cellStyle name="xl50 2" xfId="110"/>
    <cellStyle name="xl51" xfId="111"/>
    <cellStyle name="xl51 2" xfId="112"/>
    <cellStyle name="xl52" xfId="113"/>
    <cellStyle name="xl52 2" xfId="114"/>
    <cellStyle name="xl53" xfId="115"/>
    <cellStyle name="xl53 2" xfId="116"/>
    <cellStyle name="xl54" xfId="117"/>
    <cellStyle name="xl54 2" xfId="118"/>
    <cellStyle name="xl55" xfId="119"/>
    <cellStyle name="xl55 2" xfId="120"/>
    <cellStyle name="xl56" xfId="121"/>
    <cellStyle name="xl56 2" xfId="122"/>
    <cellStyle name="xl57" xfId="123"/>
    <cellStyle name="xl57 2" xfId="124"/>
    <cellStyle name="xl58" xfId="125"/>
    <cellStyle name="xl58 2" xfId="126"/>
    <cellStyle name="xl59" xfId="127"/>
    <cellStyle name="xl59 2" xfId="128"/>
    <cellStyle name="xl60" xfId="129"/>
    <cellStyle name="xl60 2" xfId="130"/>
    <cellStyle name="xl61" xfId="131"/>
    <cellStyle name="xl61 2" xfId="132"/>
    <cellStyle name="xl62" xfId="133"/>
    <cellStyle name="xl62 2" xfId="134"/>
    <cellStyle name="xl63" xfId="135"/>
    <cellStyle name="xl63 2" xfId="136"/>
    <cellStyle name="xl64" xfId="137"/>
    <cellStyle name="xl64 2" xfId="138"/>
    <cellStyle name="xl65" xfId="139"/>
    <cellStyle name="xl65 2" xfId="140"/>
    <cellStyle name="xl66" xfId="141"/>
    <cellStyle name="xl66 2" xfId="142"/>
    <cellStyle name="xl67" xfId="143"/>
    <cellStyle name="xl67 2" xfId="144"/>
    <cellStyle name="xl68" xfId="145"/>
    <cellStyle name="xl68 2" xfId="146"/>
    <cellStyle name="xl69" xfId="147"/>
    <cellStyle name="xl69 2" xfId="148"/>
    <cellStyle name="xl70" xfId="149"/>
    <cellStyle name="xl70 2" xfId="150"/>
    <cellStyle name="xl71" xfId="151"/>
    <cellStyle name="xl71 2" xfId="152"/>
    <cellStyle name="xl72" xfId="153"/>
    <cellStyle name="xl72 2" xfId="154"/>
    <cellStyle name="xl73" xfId="155"/>
    <cellStyle name="xl73 2" xfId="156"/>
    <cellStyle name="xl74" xfId="157"/>
    <cellStyle name="xl74 2" xfId="158"/>
    <cellStyle name="xl75" xfId="159"/>
    <cellStyle name="xl75 2" xfId="160"/>
    <cellStyle name="xl76" xfId="161"/>
    <cellStyle name="xl76 2" xfId="162"/>
    <cellStyle name="xl77" xfId="163"/>
    <cellStyle name="xl77 2" xfId="164"/>
    <cellStyle name="xl78" xfId="165"/>
    <cellStyle name="xl78 2" xfId="166"/>
    <cellStyle name="xl79" xfId="167"/>
    <cellStyle name="xl79 2" xfId="168"/>
    <cellStyle name="xl80" xfId="169"/>
    <cellStyle name="xl80 2" xfId="170"/>
    <cellStyle name="xl81" xfId="171"/>
    <cellStyle name="xl81 2" xfId="172"/>
    <cellStyle name="xl82" xfId="173"/>
    <cellStyle name="xl82 2" xfId="174"/>
    <cellStyle name="xl83" xfId="175"/>
    <cellStyle name="xl83 2" xfId="176"/>
    <cellStyle name="xl84" xfId="177"/>
    <cellStyle name="xl84 2" xfId="178"/>
    <cellStyle name="xl85" xfId="179"/>
    <cellStyle name="xl85 2" xfId="180"/>
    <cellStyle name="xl86" xfId="181"/>
    <cellStyle name="xl86 2" xfId="182"/>
    <cellStyle name="xl87" xfId="183"/>
    <cellStyle name="xl87 2" xfId="184"/>
    <cellStyle name="xl88" xfId="185"/>
    <cellStyle name="xl88 2" xfId="186"/>
    <cellStyle name="xl89" xfId="187"/>
    <cellStyle name="xl89 2" xfId="188"/>
    <cellStyle name="xl90" xfId="189"/>
    <cellStyle name="xl90 2" xfId="190"/>
    <cellStyle name="xl91" xfId="191"/>
    <cellStyle name="xl91 2" xfId="192"/>
    <cellStyle name="xl92" xfId="193"/>
    <cellStyle name="xl92 2" xfId="194"/>
    <cellStyle name="xl93" xfId="195"/>
    <cellStyle name="xl93 2" xfId="196"/>
    <cellStyle name="xl94" xfId="197"/>
    <cellStyle name="xl94 2" xfId="198"/>
    <cellStyle name="xl95" xfId="199"/>
    <cellStyle name="xl95 2" xfId="200"/>
    <cellStyle name="xl96" xfId="201"/>
    <cellStyle name="xl96 2" xfId="202"/>
    <cellStyle name="xl97" xfId="203"/>
    <cellStyle name="xl97 2" xfId="204"/>
    <cellStyle name="xl98" xfId="205"/>
    <cellStyle name="xl98 2" xfId="206"/>
    <cellStyle name="xl99" xfId="207"/>
    <cellStyle name="xl99 2" xfId="208"/>
    <cellStyle name="Акцент1" xfId="209"/>
    <cellStyle name="Акцент2" xfId="210"/>
    <cellStyle name="Акцент3" xfId="211"/>
    <cellStyle name="Акцент4" xfId="212"/>
    <cellStyle name="Акцент5" xfId="213"/>
    <cellStyle name="Акцент6" xfId="214"/>
    <cellStyle name="Ввод " xfId="215"/>
    <cellStyle name="Вывод" xfId="216"/>
    <cellStyle name="Вычисление" xfId="217"/>
    <cellStyle name="Hyperlink" xfId="218"/>
    <cellStyle name="Currency" xfId="219"/>
    <cellStyle name="Currency [0]" xfId="220"/>
    <cellStyle name="Заголовок 1" xfId="221"/>
    <cellStyle name="Заголовок 2" xfId="222"/>
    <cellStyle name="Заголовок 3" xfId="223"/>
    <cellStyle name="Заголовок 4" xfId="224"/>
    <cellStyle name="Итог" xfId="225"/>
    <cellStyle name="Контрольная ячейка" xfId="226"/>
    <cellStyle name="Название" xfId="227"/>
    <cellStyle name="Нейтральный" xfId="228"/>
    <cellStyle name="Обычный 2" xfId="229"/>
    <cellStyle name="Обычный 3" xfId="230"/>
    <cellStyle name="Followed Hyperlink" xfId="231"/>
    <cellStyle name="Плохой" xfId="232"/>
    <cellStyle name="Пояснение" xfId="233"/>
    <cellStyle name="Примечание" xfId="234"/>
    <cellStyle name="Percent" xfId="235"/>
    <cellStyle name="Связанная ячейка" xfId="236"/>
    <cellStyle name="Текст предупреждения" xfId="237"/>
    <cellStyle name="Comma" xfId="238"/>
    <cellStyle name="Comma [0]" xfId="239"/>
    <cellStyle name="Хороший" xfId="2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tabSelected="1" zoomScaleSheetLayoutView="75" zoomScalePageLayoutView="0" workbookViewId="0" topLeftCell="A1">
      <selection activeCell="K8" sqref="K8"/>
    </sheetView>
  </sheetViews>
  <sheetFormatPr defaultColWidth="9.33203125" defaultRowHeight="12.75"/>
  <cols>
    <col min="1" max="1" width="49" style="0" customWidth="1"/>
    <col min="2" max="2" width="13.83203125" style="9" customWidth="1"/>
    <col min="3" max="3" width="20" style="9" customWidth="1"/>
    <col min="4" max="4" width="20.5" style="11" customWidth="1"/>
    <col min="5" max="5" width="19.33203125" style="9" customWidth="1"/>
    <col min="6" max="6" width="18.16015625" style="11" bestFit="1" customWidth="1"/>
    <col min="7" max="7" width="0.1640625" style="0" customWidth="1"/>
    <col min="8" max="8" width="17.16015625" style="0" customWidth="1"/>
    <col min="9" max="9" width="19" style="0" customWidth="1"/>
  </cols>
  <sheetData>
    <row r="1" spans="1:6" ht="18.75" customHeight="1">
      <c r="A1" s="38" t="s">
        <v>150</v>
      </c>
      <c r="B1" s="38"/>
      <c r="C1" s="38"/>
      <c r="D1" s="38"/>
      <c r="E1" s="38"/>
      <c r="F1" s="38"/>
    </row>
    <row r="2" spans="1:6" ht="15.75">
      <c r="A2" s="1" t="s">
        <v>83</v>
      </c>
      <c r="B2" s="12"/>
      <c r="C2" s="12"/>
      <c r="D2" s="39"/>
      <c r="E2" s="39"/>
      <c r="F2" s="39"/>
    </row>
    <row r="3" spans="1:9" ht="60.75" customHeight="1">
      <c r="A3" s="36" t="s">
        <v>99</v>
      </c>
      <c r="B3" s="34" t="s">
        <v>100</v>
      </c>
      <c r="C3" s="34" t="s">
        <v>101</v>
      </c>
      <c r="D3" s="35" t="s">
        <v>94</v>
      </c>
      <c r="E3" s="37" t="s">
        <v>103</v>
      </c>
      <c r="F3" s="35" t="s">
        <v>102</v>
      </c>
      <c r="G3" s="35" t="s">
        <v>102</v>
      </c>
      <c r="H3" s="35" t="s">
        <v>152</v>
      </c>
      <c r="I3" s="35" t="s">
        <v>151</v>
      </c>
    </row>
    <row r="4" spans="1:9" ht="28.5">
      <c r="A4" s="13" t="s">
        <v>49</v>
      </c>
      <c r="B4" s="14" t="s">
        <v>0</v>
      </c>
      <c r="C4" s="14" t="s">
        <v>104</v>
      </c>
      <c r="D4" s="15">
        <f>D5+D6+D7+D9+D10+D11+D12</f>
        <v>184277827.68</v>
      </c>
      <c r="E4" s="15">
        <f>E5+E6+E7+E9+E10+E11+E12</f>
        <v>194161231.84000003</v>
      </c>
      <c r="F4" s="15">
        <f>F5+F6+F7+F9+F10+F11+F12+F8</f>
        <v>169508323</v>
      </c>
      <c r="H4" s="41">
        <f>F4/D4</f>
        <v>0.9198519709834686</v>
      </c>
      <c r="I4" s="41">
        <f>F4/E4</f>
        <v>0.8730286751563492</v>
      </c>
    </row>
    <row r="5" spans="1:9" ht="30">
      <c r="A5" s="16" t="s">
        <v>1</v>
      </c>
      <c r="B5" s="17" t="s">
        <v>2</v>
      </c>
      <c r="C5" s="17" t="s">
        <v>105</v>
      </c>
      <c r="D5" s="18">
        <v>167857023.11</v>
      </c>
      <c r="E5" s="18">
        <v>162731059.86</v>
      </c>
      <c r="F5" s="18">
        <v>158968553</v>
      </c>
      <c r="H5" s="42">
        <f aca="true" t="shared" si="0" ref="H5:H58">F5/D5</f>
        <v>0.947047374334911</v>
      </c>
      <c r="I5" s="42">
        <f aca="true" t="shared" si="1" ref="I5:I58">F5/E5</f>
        <v>0.9768789875562971</v>
      </c>
    </row>
    <row r="6" spans="1:9" s="4" customFormat="1" ht="24" customHeight="1">
      <c r="A6" s="16" t="s">
        <v>4</v>
      </c>
      <c r="B6" s="17" t="s">
        <v>3</v>
      </c>
      <c r="C6" s="17" t="s">
        <v>106</v>
      </c>
      <c r="D6" s="18">
        <v>150000</v>
      </c>
      <c r="E6" s="18">
        <v>120000</v>
      </c>
      <c r="F6" s="18">
        <v>1283500</v>
      </c>
      <c r="H6" s="42">
        <f t="shared" si="0"/>
        <v>8.556666666666667</v>
      </c>
      <c r="I6" s="42">
        <f t="shared" si="1"/>
        <v>10.695833333333333</v>
      </c>
    </row>
    <row r="7" spans="1:9" s="4" customFormat="1" ht="60">
      <c r="A7" s="16" t="s">
        <v>5</v>
      </c>
      <c r="B7" s="17" t="s">
        <v>6</v>
      </c>
      <c r="C7" s="17"/>
      <c r="D7" s="18">
        <v>75000</v>
      </c>
      <c r="E7" s="18">
        <v>62000</v>
      </c>
      <c r="F7" s="18">
        <v>0</v>
      </c>
      <c r="H7" s="42">
        <f t="shared" si="0"/>
        <v>0</v>
      </c>
      <c r="I7" s="42">
        <f t="shared" si="1"/>
        <v>0</v>
      </c>
    </row>
    <row r="8" spans="1:9" s="4" customFormat="1" ht="75">
      <c r="A8" s="16" t="s">
        <v>108</v>
      </c>
      <c r="B8" s="17"/>
      <c r="C8" s="17" t="s">
        <v>107</v>
      </c>
      <c r="D8" s="18">
        <v>0</v>
      </c>
      <c r="E8" s="18">
        <v>0</v>
      </c>
      <c r="F8" s="18">
        <v>9256270</v>
      </c>
      <c r="H8" s="42">
        <v>0</v>
      </c>
      <c r="I8" s="42">
        <v>0</v>
      </c>
    </row>
    <row r="9" spans="1:9" s="4" customFormat="1" ht="39" customHeight="1">
      <c r="A9" s="16" t="s">
        <v>32</v>
      </c>
      <c r="B9" s="17" t="s">
        <v>7</v>
      </c>
      <c r="C9" s="17"/>
      <c r="D9" s="18">
        <v>970446.69</v>
      </c>
      <c r="E9" s="18">
        <v>806729.74</v>
      </c>
      <c r="F9" s="18">
        <v>0</v>
      </c>
      <c r="H9" s="42">
        <f t="shared" si="0"/>
        <v>0</v>
      </c>
      <c r="I9" s="42">
        <f t="shared" si="1"/>
        <v>0</v>
      </c>
    </row>
    <row r="10" spans="1:9" s="4" customFormat="1" ht="60">
      <c r="A10" s="16" t="s">
        <v>91</v>
      </c>
      <c r="B10" s="17" t="s">
        <v>8</v>
      </c>
      <c r="C10" s="17"/>
      <c r="D10" s="18">
        <v>8768508.21</v>
      </c>
      <c r="E10" s="18">
        <v>6306159.22</v>
      </c>
      <c r="F10" s="18">
        <v>0</v>
      </c>
      <c r="H10" s="42">
        <f t="shared" si="0"/>
        <v>0</v>
      </c>
      <c r="I10" s="42">
        <f t="shared" si="1"/>
        <v>0</v>
      </c>
    </row>
    <row r="11" spans="1:9" s="5" customFormat="1" ht="60">
      <c r="A11" s="16" t="s">
        <v>88</v>
      </c>
      <c r="B11" s="17" t="s">
        <v>33</v>
      </c>
      <c r="C11" s="17"/>
      <c r="D11" s="18">
        <v>6456849.67</v>
      </c>
      <c r="E11" s="18">
        <v>8364163.02</v>
      </c>
      <c r="F11" s="18">
        <v>0</v>
      </c>
      <c r="H11" s="42">
        <f t="shared" si="0"/>
        <v>0</v>
      </c>
      <c r="I11" s="42">
        <f t="shared" si="1"/>
        <v>0</v>
      </c>
    </row>
    <row r="12" spans="1:9" ht="60">
      <c r="A12" s="19" t="s">
        <v>96</v>
      </c>
      <c r="B12" s="20" t="s">
        <v>92</v>
      </c>
      <c r="C12" s="20"/>
      <c r="D12" s="21">
        <v>0</v>
      </c>
      <c r="E12" s="21">
        <v>15771120</v>
      </c>
      <c r="F12" s="21">
        <v>0</v>
      </c>
      <c r="H12" s="42">
        <v>0</v>
      </c>
      <c r="I12" s="42">
        <f t="shared" si="1"/>
        <v>0</v>
      </c>
    </row>
    <row r="13" spans="1:9" s="4" customFormat="1" ht="28.5">
      <c r="A13" s="13" t="s">
        <v>35</v>
      </c>
      <c r="B13" s="14" t="s">
        <v>34</v>
      </c>
      <c r="C13" s="14"/>
      <c r="D13" s="15">
        <f>D14+D15</f>
        <v>15371630.850000001</v>
      </c>
      <c r="E13" s="15">
        <f>E14+E15</f>
        <v>13248824.92</v>
      </c>
      <c r="F13" s="15">
        <f>F14+F15</f>
        <v>13265250</v>
      </c>
      <c r="H13" s="41">
        <f t="shared" si="0"/>
        <v>0.8629695918048929</v>
      </c>
      <c r="I13" s="41">
        <f t="shared" si="1"/>
        <v>1.0012397386258163</v>
      </c>
    </row>
    <row r="14" spans="1:9" s="5" customFormat="1" ht="45">
      <c r="A14" s="16" t="s">
        <v>36</v>
      </c>
      <c r="B14" s="17" t="s">
        <v>37</v>
      </c>
      <c r="C14" s="17" t="s">
        <v>109</v>
      </c>
      <c r="D14" s="18">
        <v>12077712.3</v>
      </c>
      <c r="E14" s="18">
        <v>10154893.15</v>
      </c>
      <c r="F14" s="18">
        <v>9429150</v>
      </c>
      <c r="H14" s="42">
        <f t="shared" si="0"/>
        <v>0.7807066243828311</v>
      </c>
      <c r="I14" s="42">
        <f t="shared" si="1"/>
        <v>0.9285326650630489</v>
      </c>
    </row>
    <row r="15" spans="1:9" s="5" customFormat="1" ht="60">
      <c r="A15" s="16" t="s">
        <v>38</v>
      </c>
      <c r="B15" s="17" t="s">
        <v>39</v>
      </c>
      <c r="C15" s="17" t="s">
        <v>110</v>
      </c>
      <c r="D15" s="18">
        <v>3293918.55</v>
      </c>
      <c r="E15" s="18">
        <v>3093931.77</v>
      </c>
      <c r="F15" s="18">
        <v>3836100</v>
      </c>
      <c r="H15" s="42">
        <f t="shared" si="0"/>
        <v>1.164600745819899</v>
      </c>
      <c r="I15" s="42">
        <f t="shared" si="1"/>
        <v>1.2398786673954352</v>
      </c>
    </row>
    <row r="16" spans="1:9" s="5" customFormat="1" ht="42.75">
      <c r="A16" s="13" t="s">
        <v>48</v>
      </c>
      <c r="B16" s="14" t="s">
        <v>40</v>
      </c>
      <c r="C16" s="14" t="s">
        <v>112</v>
      </c>
      <c r="D16" s="15">
        <f>D17</f>
        <v>34596720</v>
      </c>
      <c r="E16" s="15">
        <f>E17</f>
        <v>26146755.25</v>
      </c>
      <c r="F16" s="15">
        <f>F17</f>
        <v>22265000</v>
      </c>
      <c r="H16" s="41">
        <f t="shared" si="0"/>
        <v>0.643558117648147</v>
      </c>
      <c r="I16" s="41">
        <f t="shared" si="1"/>
        <v>0.8515396953509174</v>
      </c>
    </row>
    <row r="17" spans="1:9" s="5" customFormat="1" ht="30">
      <c r="A17" s="16" t="s">
        <v>45</v>
      </c>
      <c r="B17" s="17" t="s">
        <v>41</v>
      </c>
      <c r="C17" s="17" t="s">
        <v>111</v>
      </c>
      <c r="D17" s="18">
        <v>34596720</v>
      </c>
      <c r="E17" s="18">
        <v>26146755.25</v>
      </c>
      <c r="F17" s="18">
        <v>22265000</v>
      </c>
      <c r="H17" s="42">
        <f t="shared" si="0"/>
        <v>0.643558117648147</v>
      </c>
      <c r="I17" s="42">
        <f t="shared" si="1"/>
        <v>0.8515396953509174</v>
      </c>
    </row>
    <row r="18" spans="1:9" s="4" customFormat="1" ht="42.75">
      <c r="A18" s="13" t="s">
        <v>44</v>
      </c>
      <c r="B18" s="14" t="s">
        <v>42</v>
      </c>
      <c r="C18" s="14" t="s">
        <v>114</v>
      </c>
      <c r="D18" s="15">
        <f>D19</f>
        <v>21625514.44</v>
      </c>
      <c r="E18" s="15">
        <f>E19</f>
        <v>17798033.28</v>
      </c>
      <c r="F18" s="15">
        <f>F19</f>
        <v>19084424</v>
      </c>
      <c r="H18" s="41">
        <f t="shared" si="0"/>
        <v>0.8824957229549263</v>
      </c>
      <c r="I18" s="41">
        <f t="shared" si="1"/>
        <v>1.0722771274647263</v>
      </c>
    </row>
    <row r="19" spans="1:9" s="4" customFormat="1" ht="45">
      <c r="A19" s="16" t="s">
        <v>46</v>
      </c>
      <c r="B19" s="17" t="s">
        <v>43</v>
      </c>
      <c r="C19" s="17" t="s">
        <v>113</v>
      </c>
      <c r="D19" s="18">
        <v>21625514.44</v>
      </c>
      <c r="E19" s="18">
        <v>17798033.28</v>
      </c>
      <c r="F19" s="18">
        <v>19084424</v>
      </c>
      <c r="H19" s="42">
        <f t="shared" si="0"/>
        <v>0.8824957229549263</v>
      </c>
      <c r="I19" s="42">
        <f t="shared" si="1"/>
        <v>1.0722771274647263</v>
      </c>
    </row>
    <row r="20" spans="1:9" s="4" customFormat="1" ht="59.25" customHeight="1">
      <c r="A20" s="13" t="s">
        <v>47</v>
      </c>
      <c r="B20" s="14" t="s">
        <v>51</v>
      </c>
      <c r="C20" s="14" t="s">
        <v>115</v>
      </c>
      <c r="D20" s="15">
        <f>D21+D22+D23+D24</f>
        <v>151982331.53</v>
      </c>
      <c r="E20" s="15">
        <f>E21+E22+E23+E24</f>
        <v>73384450.22</v>
      </c>
      <c r="F20" s="15">
        <f>F21+F22+F23+F24</f>
        <v>51731698</v>
      </c>
      <c r="H20" s="41">
        <f t="shared" si="0"/>
        <v>0.34037968413314285</v>
      </c>
      <c r="I20" s="41">
        <f t="shared" si="1"/>
        <v>0.7049408675123001</v>
      </c>
    </row>
    <row r="21" spans="1:9" s="4" customFormat="1" ht="30">
      <c r="A21" s="16" t="s">
        <v>50</v>
      </c>
      <c r="B21" s="17" t="s">
        <v>52</v>
      </c>
      <c r="C21" s="17" t="s">
        <v>115</v>
      </c>
      <c r="D21" s="18">
        <v>90882899.67</v>
      </c>
      <c r="E21" s="18">
        <v>19954384</v>
      </c>
      <c r="F21" s="18">
        <v>4350000</v>
      </c>
      <c r="H21" s="42">
        <f t="shared" si="0"/>
        <v>0.04786378973156722</v>
      </c>
      <c r="I21" s="42">
        <f t="shared" si="1"/>
        <v>0.21799720803207956</v>
      </c>
    </row>
    <row r="22" spans="1:9" s="4" customFormat="1" ht="30">
      <c r="A22" s="16" t="s">
        <v>54</v>
      </c>
      <c r="B22" s="17" t="s">
        <v>53</v>
      </c>
      <c r="C22" s="17" t="s">
        <v>116</v>
      </c>
      <c r="D22" s="18">
        <v>6092000</v>
      </c>
      <c r="E22" s="18">
        <v>5112126.1</v>
      </c>
      <c r="F22" s="18">
        <v>7600898</v>
      </c>
      <c r="H22" s="42">
        <f t="shared" si="0"/>
        <v>1.2476851608667103</v>
      </c>
      <c r="I22" s="42">
        <f t="shared" si="1"/>
        <v>1.4868369541979805</v>
      </c>
    </row>
    <row r="23" spans="1:9" s="4" customFormat="1" ht="45">
      <c r="A23" s="16" t="s">
        <v>55</v>
      </c>
      <c r="B23" s="17" t="s">
        <v>56</v>
      </c>
      <c r="C23" s="17" t="s">
        <v>117</v>
      </c>
      <c r="D23" s="18">
        <v>18795000</v>
      </c>
      <c r="E23" s="18">
        <v>5477391.62</v>
      </c>
      <c r="F23" s="18">
        <v>3586000</v>
      </c>
      <c r="H23" s="42">
        <f t="shared" si="0"/>
        <v>0.1907954243149774</v>
      </c>
      <c r="I23" s="42">
        <f t="shared" si="1"/>
        <v>0.6546911831000318</v>
      </c>
    </row>
    <row r="24" spans="1:9" s="4" customFormat="1" ht="45">
      <c r="A24" s="16" t="s">
        <v>95</v>
      </c>
      <c r="B24" s="17" t="s">
        <v>57</v>
      </c>
      <c r="C24" s="17" t="s">
        <v>118</v>
      </c>
      <c r="D24" s="18">
        <v>36212431.86</v>
      </c>
      <c r="E24" s="18">
        <v>42840548.5</v>
      </c>
      <c r="F24" s="18">
        <v>36194800</v>
      </c>
      <c r="H24" s="42">
        <f t="shared" si="0"/>
        <v>0.9995130992564055</v>
      </c>
      <c r="I24" s="42">
        <f t="shared" si="1"/>
        <v>0.8448724693615909</v>
      </c>
    </row>
    <row r="25" spans="1:9" s="4" customFormat="1" ht="71.25">
      <c r="A25" s="13" t="s">
        <v>61</v>
      </c>
      <c r="B25" s="14" t="s">
        <v>58</v>
      </c>
      <c r="C25" s="14" t="s">
        <v>119</v>
      </c>
      <c r="D25" s="15">
        <f>D26+D28+D30+D32</f>
        <v>13430899.67</v>
      </c>
      <c r="E25" s="15">
        <f>E26+E28+E30+E32</f>
        <v>13179642.48</v>
      </c>
      <c r="F25" s="15">
        <f>F26+F28+F30+F32+F27+F29+F31</f>
        <v>15502430</v>
      </c>
      <c r="H25" s="41">
        <f t="shared" si="0"/>
        <v>1.1542361554994773</v>
      </c>
      <c r="I25" s="41">
        <f t="shared" si="1"/>
        <v>1.176240556109531</v>
      </c>
    </row>
    <row r="26" spans="1:9" s="4" customFormat="1" ht="45">
      <c r="A26" s="16" t="s">
        <v>60</v>
      </c>
      <c r="B26" s="17" t="s">
        <v>59</v>
      </c>
      <c r="C26" s="17"/>
      <c r="D26" s="18">
        <v>24000</v>
      </c>
      <c r="E26" s="18">
        <v>20000</v>
      </c>
      <c r="F26" s="18">
        <v>0</v>
      </c>
      <c r="H26" s="42">
        <f t="shared" si="0"/>
        <v>0</v>
      </c>
      <c r="I26" s="42">
        <f t="shared" si="1"/>
        <v>0</v>
      </c>
    </row>
    <row r="27" spans="1:9" s="4" customFormat="1" ht="76.5" customHeight="1">
      <c r="A27" s="16" t="s">
        <v>121</v>
      </c>
      <c r="B27" s="17"/>
      <c r="C27" s="17" t="s">
        <v>120</v>
      </c>
      <c r="D27" s="18">
        <v>0</v>
      </c>
      <c r="E27" s="18">
        <v>0</v>
      </c>
      <c r="F27" s="18">
        <v>15055430</v>
      </c>
      <c r="H27" s="42">
        <v>0</v>
      </c>
      <c r="I27" s="42">
        <v>0</v>
      </c>
    </row>
    <row r="28" spans="1:9" s="4" customFormat="1" ht="75">
      <c r="A28" s="16" t="s">
        <v>31</v>
      </c>
      <c r="B28" s="17" t="s">
        <v>62</v>
      </c>
      <c r="C28" s="17"/>
      <c r="D28" s="18">
        <v>13166080.87</v>
      </c>
      <c r="E28" s="18">
        <v>12723642.48</v>
      </c>
      <c r="F28" s="18">
        <v>0</v>
      </c>
      <c r="H28" s="42">
        <f t="shared" si="0"/>
        <v>0</v>
      </c>
      <c r="I28" s="42">
        <f t="shared" si="1"/>
        <v>0</v>
      </c>
    </row>
    <row r="29" spans="1:9" s="4" customFormat="1" ht="33.75" customHeight="1">
      <c r="A29" s="16" t="s">
        <v>123</v>
      </c>
      <c r="B29" s="17"/>
      <c r="C29" s="17" t="s">
        <v>122</v>
      </c>
      <c r="D29" s="18">
        <v>0</v>
      </c>
      <c r="E29" s="18">
        <v>0</v>
      </c>
      <c r="F29" s="18">
        <v>1000</v>
      </c>
      <c r="H29" s="42">
        <v>0</v>
      </c>
      <c r="I29" s="42">
        <v>0</v>
      </c>
    </row>
    <row r="30" spans="1:9" s="4" customFormat="1" ht="30">
      <c r="A30" s="16" t="s">
        <v>63</v>
      </c>
      <c r="B30" s="17" t="s">
        <v>64</v>
      </c>
      <c r="C30" s="17"/>
      <c r="D30" s="18">
        <v>1000</v>
      </c>
      <c r="E30" s="18">
        <v>1000</v>
      </c>
      <c r="F30" s="18">
        <v>0</v>
      </c>
      <c r="H30" s="42">
        <f t="shared" si="0"/>
        <v>0</v>
      </c>
      <c r="I30" s="42">
        <f t="shared" si="1"/>
        <v>0</v>
      </c>
    </row>
    <row r="31" spans="1:9" s="4" customFormat="1" ht="47.25" customHeight="1">
      <c r="A31" s="16" t="s">
        <v>125</v>
      </c>
      <c r="B31" s="17"/>
      <c r="C31" s="17" t="s">
        <v>124</v>
      </c>
      <c r="D31" s="18">
        <v>0</v>
      </c>
      <c r="E31" s="18">
        <v>0</v>
      </c>
      <c r="F31" s="18">
        <v>446000</v>
      </c>
      <c r="H31" s="42">
        <v>0</v>
      </c>
      <c r="I31" s="42">
        <v>0</v>
      </c>
    </row>
    <row r="32" spans="1:9" s="4" customFormat="1" ht="51" customHeight="1">
      <c r="A32" s="16" t="s">
        <v>65</v>
      </c>
      <c r="B32" s="17" t="s">
        <v>66</v>
      </c>
      <c r="C32" s="17"/>
      <c r="D32" s="18">
        <v>239818.8</v>
      </c>
      <c r="E32" s="18">
        <v>435000</v>
      </c>
      <c r="F32" s="18">
        <v>0</v>
      </c>
      <c r="H32" s="42">
        <f t="shared" si="0"/>
        <v>0</v>
      </c>
      <c r="I32" s="42">
        <f t="shared" si="1"/>
        <v>0</v>
      </c>
    </row>
    <row r="33" spans="1:9" s="4" customFormat="1" ht="28.5">
      <c r="A33" s="13" t="s">
        <v>68</v>
      </c>
      <c r="B33" s="14" t="s">
        <v>67</v>
      </c>
      <c r="C33" s="14" t="s">
        <v>126</v>
      </c>
      <c r="D33" s="15">
        <f>D34</f>
        <v>45000</v>
      </c>
      <c r="E33" s="15">
        <f>E34</f>
        <v>9135</v>
      </c>
      <c r="F33" s="15">
        <f>F34</f>
        <v>60000</v>
      </c>
      <c r="H33" s="41">
        <f t="shared" si="0"/>
        <v>1.3333333333333333</v>
      </c>
      <c r="I33" s="41">
        <f t="shared" si="1"/>
        <v>6.568144499178982</v>
      </c>
    </row>
    <row r="34" spans="1:9" s="4" customFormat="1" ht="30">
      <c r="A34" s="16" t="s">
        <v>69</v>
      </c>
      <c r="B34" s="17" t="s">
        <v>70</v>
      </c>
      <c r="C34" s="17" t="s">
        <v>127</v>
      </c>
      <c r="D34" s="18">
        <v>45000</v>
      </c>
      <c r="E34" s="18">
        <v>9135</v>
      </c>
      <c r="F34" s="18">
        <v>60000</v>
      </c>
      <c r="H34" s="42">
        <f t="shared" si="0"/>
        <v>1.3333333333333333</v>
      </c>
      <c r="I34" s="42">
        <f t="shared" si="1"/>
        <v>6.568144499178982</v>
      </c>
    </row>
    <row r="35" spans="1:9" s="4" customFormat="1" ht="33.75" customHeight="1">
      <c r="A35" s="13" t="s">
        <v>72</v>
      </c>
      <c r="B35" s="14" t="s">
        <v>71</v>
      </c>
      <c r="C35" s="14" t="s">
        <v>128</v>
      </c>
      <c r="D35" s="15">
        <f>D36+D37</f>
        <v>16874200</v>
      </c>
      <c r="E35" s="15">
        <f>E36+E37</f>
        <v>9538144.69</v>
      </c>
      <c r="F35" s="15">
        <f>F36+F37</f>
        <v>9910220</v>
      </c>
      <c r="H35" s="42">
        <f t="shared" si="0"/>
        <v>0.5873001386732408</v>
      </c>
      <c r="I35" s="42">
        <f t="shared" si="1"/>
        <v>1.0390091912099102</v>
      </c>
    </row>
    <row r="36" spans="1:9" s="4" customFormat="1" ht="30">
      <c r="A36" s="16" t="s">
        <v>73</v>
      </c>
      <c r="B36" s="17" t="s">
        <v>74</v>
      </c>
      <c r="C36" s="17" t="s">
        <v>129</v>
      </c>
      <c r="D36" s="18">
        <v>16311700</v>
      </c>
      <c r="E36" s="18">
        <v>9000000</v>
      </c>
      <c r="F36" s="18">
        <v>9434600</v>
      </c>
      <c r="H36" s="42">
        <f t="shared" si="0"/>
        <v>0.5783946492395029</v>
      </c>
      <c r="I36" s="42">
        <f t="shared" si="1"/>
        <v>1.0482888888888888</v>
      </c>
    </row>
    <row r="37" spans="1:9" s="4" customFormat="1" ht="60">
      <c r="A37" s="16" t="s">
        <v>75</v>
      </c>
      <c r="B37" s="17" t="s">
        <v>76</v>
      </c>
      <c r="C37" s="17" t="s">
        <v>130</v>
      </c>
      <c r="D37" s="18">
        <v>562500</v>
      </c>
      <c r="E37" s="18">
        <v>538144.69</v>
      </c>
      <c r="F37" s="18">
        <v>475620</v>
      </c>
      <c r="H37" s="42">
        <f t="shared" si="0"/>
        <v>0.8455466666666667</v>
      </c>
      <c r="I37" s="42">
        <f t="shared" si="1"/>
        <v>0.8838143511180981</v>
      </c>
    </row>
    <row r="38" spans="1:9" s="4" customFormat="1" ht="42.75">
      <c r="A38" s="13" t="s">
        <v>78</v>
      </c>
      <c r="B38" s="14" t="s">
        <v>77</v>
      </c>
      <c r="C38" s="14" t="s">
        <v>131</v>
      </c>
      <c r="D38" s="15">
        <f>D39+D40</f>
        <v>7081059.050000001</v>
      </c>
      <c r="E38" s="15">
        <f>E39+E40</f>
        <v>2370311.91</v>
      </c>
      <c r="F38" s="15">
        <f>F39+F40</f>
        <v>1254400</v>
      </c>
      <c r="H38" s="41">
        <f t="shared" si="0"/>
        <v>0.17714864275845854</v>
      </c>
      <c r="I38" s="41">
        <f t="shared" si="1"/>
        <v>0.5292130519649627</v>
      </c>
    </row>
    <row r="39" spans="1:9" s="4" customFormat="1" ht="50.25" customHeight="1">
      <c r="A39" s="16" t="s">
        <v>79</v>
      </c>
      <c r="B39" s="17" t="s">
        <v>80</v>
      </c>
      <c r="C39" s="17" t="s">
        <v>132</v>
      </c>
      <c r="D39" s="18">
        <v>2615346.68</v>
      </c>
      <c r="E39" s="18">
        <v>1485241.5</v>
      </c>
      <c r="F39" s="18">
        <v>865500</v>
      </c>
      <c r="H39" s="42">
        <f t="shared" si="0"/>
        <v>0.3309312706489833</v>
      </c>
      <c r="I39" s="42">
        <f t="shared" si="1"/>
        <v>0.5827335150546225</v>
      </c>
    </row>
    <row r="40" spans="1:9" s="4" customFormat="1" ht="60">
      <c r="A40" s="16" t="s">
        <v>82</v>
      </c>
      <c r="B40" s="17" t="s">
        <v>81</v>
      </c>
      <c r="C40" s="17" t="s">
        <v>133</v>
      </c>
      <c r="D40" s="18">
        <v>4465712.37</v>
      </c>
      <c r="E40" s="18">
        <v>885070.41</v>
      </c>
      <c r="F40" s="18">
        <v>388900</v>
      </c>
      <c r="H40" s="42">
        <f t="shared" si="0"/>
        <v>0.08708576992386995</v>
      </c>
      <c r="I40" s="42">
        <f t="shared" si="1"/>
        <v>0.4394000698769265</v>
      </c>
    </row>
    <row r="41" spans="1:9" s="4" customFormat="1" ht="47.25" customHeight="1">
      <c r="A41" s="13" t="s">
        <v>11</v>
      </c>
      <c r="B41" s="14" t="s">
        <v>9</v>
      </c>
      <c r="C41" s="14" t="s">
        <v>134</v>
      </c>
      <c r="D41" s="15">
        <f>D42</f>
        <v>41200</v>
      </c>
      <c r="E41" s="15">
        <f>E42</f>
        <v>8300</v>
      </c>
      <c r="F41" s="15">
        <f>F42</f>
        <v>48300</v>
      </c>
      <c r="H41" s="41">
        <f t="shared" si="0"/>
        <v>1.1723300970873787</v>
      </c>
      <c r="I41" s="41">
        <f t="shared" si="1"/>
        <v>5.819277108433735</v>
      </c>
    </row>
    <row r="42" spans="1:9" s="4" customFormat="1" ht="45">
      <c r="A42" s="16" t="s">
        <v>12</v>
      </c>
      <c r="B42" s="17" t="s">
        <v>10</v>
      </c>
      <c r="C42" s="17" t="s">
        <v>135</v>
      </c>
      <c r="D42" s="18">
        <v>41200</v>
      </c>
      <c r="E42" s="18">
        <v>8300</v>
      </c>
      <c r="F42" s="18">
        <v>48300</v>
      </c>
      <c r="H42" s="42">
        <f t="shared" si="0"/>
        <v>1.1723300970873787</v>
      </c>
      <c r="I42" s="42">
        <f t="shared" si="1"/>
        <v>5.819277108433735</v>
      </c>
    </row>
    <row r="43" spans="1:9" s="4" customFormat="1" ht="42.75">
      <c r="A43" s="13" t="s">
        <v>15</v>
      </c>
      <c r="B43" s="14" t="s">
        <v>13</v>
      </c>
      <c r="C43" s="14" t="s">
        <v>136</v>
      </c>
      <c r="D43" s="15">
        <f>D44+D45</f>
        <v>6997648.09</v>
      </c>
      <c r="E43" s="15">
        <f>E44+E45</f>
        <v>12370811.440000001</v>
      </c>
      <c r="F43" s="15">
        <f>F44+F45</f>
        <v>9809603</v>
      </c>
      <c r="H43" s="41">
        <f t="shared" si="0"/>
        <v>1.4018428583195586</v>
      </c>
      <c r="I43" s="41">
        <f t="shared" si="1"/>
        <v>0.7929635859036259</v>
      </c>
    </row>
    <row r="44" spans="1:9" s="4" customFormat="1" ht="45">
      <c r="A44" s="16" t="s">
        <v>16</v>
      </c>
      <c r="B44" s="17" t="s">
        <v>14</v>
      </c>
      <c r="C44" s="17" t="s">
        <v>137</v>
      </c>
      <c r="D44" s="18">
        <v>3867200</v>
      </c>
      <c r="E44" s="18">
        <v>4027790</v>
      </c>
      <c r="F44" s="18">
        <v>4113383</v>
      </c>
      <c r="H44" s="42">
        <f t="shared" si="0"/>
        <v>1.0636592366570128</v>
      </c>
      <c r="I44" s="42">
        <f t="shared" si="1"/>
        <v>1.021250611377455</v>
      </c>
    </row>
    <row r="45" spans="1:9" s="4" customFormat="1" ht="31.5" customHeight="1">
      <c r="A45" s="16" t="s">
        <v>18</v>
      </c>
      <c r="B45" s="17" t="s">
        <v>17</v>
      </c>
      <c r="C45" s="17" t="s">
        <v>138</v>
      </c>
      <c r="D45" s="18">
        <v>3130448.09</v>
      </c>
      <c r="E45" s="18">
        <v>8343021.44</v>
      </c>
      <c r="F45" s="18">
        <v>5696220</v>
      </c>
      <c r="H45" s="42">
        <f t="shared" si="0"/>
        <v>1.8196180981873429</v>
      </c>
      <c r="I45" s="42">
        <f t="shared" si="1"/>
        <v>0.6827526503395872</v>
      </c>
    </row>
    <row r="46" spans="1:9" s="4" customFormat="1" ht="90" customHeight="1">
      <c r="A46" s="13" t="s">
        <v>19</v>
      </c>
      <c r="B46" s="14" t="s">
        <v>21</v>
      </c>
      <c r="C46" s="14" t="s">
        <v>139</v>
      </c>
      <c r="D46" s="15">
        <f>D47+D48</f>
        <v>7477137.34</v>
      </c>
      <c r="E46" s="15">
        <f>E47+E48</f>
        <v>6590166.34</v>
      </c>
      <c r="F46" s="15">
        <f>F47+F48</f>
        <v>7773350</v>
      </c>
      <c r="H46" s="41">
        <f t="shared" si="0"/>
        <v>1.0396157842942604</v>
      </c>
      <c r="I46" s="41">
        <f t="shared" si="1"/>
        <v>1.1795377535189802</v>
      </c>
    </row>
    <row r="47" spans="1:9" s="4" customFormat="1" ht="36" customHeight="1">
      <c r="A47" s="16" t="s">
        <v>20</v>
      </c>
      <c r="B47" s="17" t="s">
        <v>22</v>
      </c>
      <c r="C47" s="17" t="s">
        <v>140</v>
      </c>
      <c r="D47" s="18">
        <v>488151</v>
      </c>
      <c r="E47" s="18">
        <v>727486.93</v>
      </c>
      <c r="F47" s="18">
        <v>1179100</v>
      </c>
      <c r="H47" s="42">
        <f t="shared" si="0"/>
        <v>2.4154411237506426</v>
      </c>
      <c r="I47" s="42">
        <f t="shared" si="1"/>
        <v>1.620785132181</v>
      </c>
    </row>
    <row r="48" spans="1:9" s="4" customFormat="1" ht="45">
      <c r="A48" s="16" t="s">
        <v>90</v>
      </c>
      <c r="B48" s="17" t="s">
        <v>23</v>
      </c>
      <c r="C48" s="17" t="s">
        <v>141</v>
      </c>
      <c r="D48" s="18">
        <v>6988986.34</v>
      </c>
      <c r="E48" s="18">
        <v>5862679.41</v>
      </c>
      <c r="F48" s="18">
        <v>6594250</v>
      </c>
      <c r="H48" s="42">
        <f t="shared" si="0"/>
        <v>0.9435202301454205</v>
      </c>
      <c r="I48" s="42">
        <f t="shared" si="1"/>
        <v>1.1247843415678087</v>
      </c>
    </row>
    <row r="49" spans="1:9" s="4" customFormat="1" ht="42.75">
      <c r="A49" s="13" t="s">
        <v>26</v>
      </c>
      <c r="B49" s="14" t="s">
        <v>24</v>
      </c>
      <c r="C49" s="14" t="s">
        <v>142</v>
      </c>
      <c r="D49" s="15">
        <f>D50+D51+D52</f>
        <v>27363947.09</v>
      </c>
      <c r="E49" s="15">
        <f>E50+E51+E52</f>
        <v>26189672.13</v>
      </c>
      <c r="F49" s="15">
        <f>F50+F51+F52+F53</f>
        <v>46724774</v>
      </c>
      <c r="H49" s="41">
        <f t="shared" si="0"/>
        <v>1.7075304906241142</v>
      </c>
      <c r="I49" s="41">
        <f t="shared" si="1"/>
        <v>1.7840915979424292</v>
      </c>
    </row>
    <row r="50" spans="1:9" s="4" customFormat="1" ht="45">
      <c r="A50" s="16" t="s">
        <v>27</v>
      </c>
      <c r="B50" s="17" t="s">
        <v>25</v>
      </c>
      <c r="C50" s="17" t="s">
        <v>143</v>
      </c>
      <c r="D50" s="18">
        <v>896137.5</v>
      </c>
      <c r="E50" s="18">
        <v>193750</v>
      </c>
      <c r="F50" s="18">
        <v>250000</v>
      </c>
      <c r="H50" s="42">
        <f t="shared" si="0"/>
        <v>0.27897504568216375</v>
      </c>
      <c r="I50" s="42">
        <f t="shared" si="1"/>
        <v>1.2903225806451613</v>
      </c>
    </row>
    <row r="51" spans="1:9" s="4" customFormat="1" ht="33.75" customHeight="1">
      <c r="A51" s="16" t="s">
        <v>29</v>
      </c>
      <c r="B51" s="17" t="s">
        <v>28</v>
      </c>
      <c r="C51" s="17" t="s">
        <v>144</v>
      </c>
      <c r="D51" s="18">
        <v>845845.14</v>
      </c>
      <c r="E51" s="18">
        <v>636646.07</v>
      </c>
      <c r="F51" s="18">
        <v>857500</v>
      </c>
      <c r="H51" s="42">
        <f t="shared" si="0"/>
        <v>1.0137789524924148</v>
      </c>
      <c r="I51" s="42">
        <f t="shared" si="1"/>
        <v>1.3469022120877931</v>
      </c>
    </row>
    <row r="52" spans="1:9" s="4" customFormat="1" ht="30">
      <c r="A52" s="16" t="s">
        <v>89</v>
      </c>
      <c r="B52" s="17" t="s">
        <v>30</v>
      </c>
      <c r="C52" s="17" t="s">
        <v>145</v>
      </c>
      <c r="D52" s="18">
        <v>25621964.45</v>
      </c>
      <c r="E52" s="18">
        <v>25359276.06</v>
      </c>
      <c r="F52" s="18">
        <v>31603970</v>
      </c>
      <c r="H52" s="42">
        <f t="shared" si="0"/>
        <v>1.2334717762048881</v>
      </c>
      <c r="I52" s="42">
        <f t="shared" si="1"/>
        <v>1.2462489041574005</v>
      </c>
    </row>
    <row r="53" spans="1:9" s="4" customFormat="1" ht="75">
      <c r="A53" s="16" t="s">
        <v>147</v>
      </c>
      <c r="B53" s="17"/>
      <c r="C53" s="17" t="s">
        <v>146</v>
      </c>
      <c r="D53" s="18"/>
      <c r="E53" s="18"/>
      <c r="F53" s="18">
        <v>14013304</v>
      </c>
      <c r="H53" s="42">
        <v>0</v>
      </c>
      <c r="I53" s="42">
        <v>0</v>
      </c>
    </row>
    <row r="54" spans="1:9" s="4" customFormat="1" ht="14.25">
      <c r="A54" s="13" t="s">
        <v>85</v>
      </c>
      <c r="B54" s="14" t="s">
        <v>93</v>
      </c>
      <c r="C54" s="14" t="s">
        <v>148</v>
      </c>
      <c r="D54" s="15">
        <f>D55</f>
        <v>4889334.29</v>
      </c>
      <c r="E54" s="15">
        <f>E55</f>
        <v>6743531.79</v>
      </c>
      <c r="F54" s="15">
        <f>F55</f>
        <v>7803400</v>
      </c>
      <c r="H54" s="41">
        <f t="shared" si="0"/>
        <v>1.5960045963639766</v>
      </c>
      <c r="I54" s="41">
        <f t="shared" si="1"/>
        <v>1.1571681194669656</v>
      </c>
    </row>
    <row r="55" spans="1:9" s="4" customFormat="1" ht="30.75" thickBot="1">
      <c r="A55" s="22" t="s">
        <v>86</v>
      </c>
      <c r="B55" s="23" t="s">
        <v>97</v>
      </c>
      <c r="C55" s="23" t="s">
        <v>149</v>
      </c>
      <c r="D55" s="24">
        <f>4889334.29</f>
        <v>4889334.29</v>
      </c>
      <c r="E55" s="24">
        <v>6743531.79</v>
      </c>
      <c r="F55" s="24">
        <v>7803400</v>
      </c>
      <c r="H55" s="43">
        <f t="shared" si="0"/>
        <v>1.5960045963639766</v>
      </c>
      <c r="I55" s="43">
        <f t="shared" si="1"/>
        <v>1.1571681194669656</v>
      </c>
    </row>
    <row r="56" spans="1:14" ht="19.5" customHeight="1" thickBot="1">
      <c r="A56" s="25" t="s">
        <v>87</v>
      </c>
      <c r="B56" s="26"/>
      <c r="C56" s="26"/>
      <c r="D56" s="27">
        <f>D4+D13+D16+D18+D20+D25+D33+D35+D38+D41+D43+D46+D49</f>
        <v>487165115.73999995</v>
      </c>
      <c r="E56" s="27">
        <f>E4+E13+E16+E18+E20+E25+E33+E35+E38+E41+E43+E46+E49</f>
        <v>394995479.5</v>
      </c>
      <c r="F56" s="27">
        <f>F4+F13+F16+F18+F20+F25+F33+F35+F38+F41+F43+F46+F49</f>
        <v>366937772</v>
      </c>
      <c r="H56" s="44">
        <f t="shared" si="0"/>
        <v>0.7532102774695278</v>
      </c>
      <c r="I56" s="45">
        <f t="shared" si="1"/>
        <v>0.9289670161908777</v>
      </c>
      <c r="N56" s="6" t="s">
        <v>84</v>
      </c>
    </row>
    <row r="57" spans="1:9" ht="22.5" customHeight="1" thickBot="1">
      <c r="A57" s="28" t="s">
        <v>85</v>
      </c>
      <c r="B57" s="29"/>
      <c r="C57" s="29"/>
      <c r="D57" s="30">
        <f>D54</f>
        <v>4889334.29</v>
      </c>
      <c r="E57" s="30">
        <f>E54</f>
        <v>6743531.79</v>
      </c>
      <c r="F57" s="30">
        <f>F54</f>
        <v>7803400</v>
      </c>
      <c r="H57" s="46">
        <f t="shared" si="0"/>
        <v>1.5960045963639766</v>
      </c>
      <c r="I57" s="47">
        <f t="shared" si="1"/>
        <v>1.1571681194669656</v>
      </c>
    </row>
    <row r="58" spans="1:9" ht="24" customHeight="1" thickBot="1">
      <c r="A58" s="31" t="s">
        <v>98</v>
      </c>
      <c r="B58" s="32"/>
      <c r="C58" s="32"/>
      <c r="D58" s="33">
        <f>D56+D57</f>
        <v>492054450.03</v>
      </c>
      <c r="E58" s="33">
        <f>E56+E57</f>
        <v>401739011.29</v>
      </c>
      <c r="F58" s="33">
        <f>F56+F57</f>
        <v>374741172</v>
      </c>
      <c r="G58" s="40"/>
      <c r="H58" s="48">
        <f t="shared" si="0"/>
        <v>0.761584763591006</v>
      </c>
      <c r="I58" s="49">
        <f t="shared" si="1"/>
        <v>0.9327975662525059</v>
      </c>
    </row>
    <row r="59" spans="1:6" ht="12.75">
      <c r="A59" s="8"/>
      <c r="B59" s="3"/>
      <c r="C59" s="3"/>
      <c r="D59" s="10"/>
      <c r="E59" s="3"/>
      <c r="F59" s="10"/>
    </row>
    <row r="60" spans="1:6" ht="12.75">
      <c r="A60" s="8"/>
      <c r="B60" s="3"/>
      <c r="C60" s="3"/>
      <c r="D60" s="10"/>
      <c r="E60" s="3"/>
      <c r="F60" s="10"/>
    </row>
    <row r="61" spans="1:6" ht="12.75">
      <c r="A61" s="8"/>
      <c r="B61" s="3"/>
      <c r="C61" s="3"/>
      <c r="D61" s="10"/>
      <c r="E61" s="3"/>
      <c r="F61" s="10"/>
    </row>
    <row r="62" spans="1:6" ht="12.75">
      <c r="A62" s="8"/>
      <c r="B62" s="3"/>
      <c r="C62" s="3"/>
      <c r="D62" s="10"/>
      <c r="E62" s="3"/>
      <c r="F62" s="10"/>
    </row>
    <row r="63" spans="1:6" ht="12.75">
      <c r="A63" s="8"/>
      <c r="B63" s="3"/>
      <c r="C63" s="3"/>
      <c r="D63" s="10"/>
      <c r="E63" s="3"/>
      <c r="F63" s="10"/>
    </row>
    <row r="64" spans="1:6" ht="12.75">
      <c r="A64" s="8"/>
      <c r="B64" s="3"/>
      <c r="C64" s="3"/>
      <c r="D64" s="10"/>
      <c r="E64" s="3"/>
      <c r="F64" s="10"/>
    </row>
    <row r="65" spans="1:6" ht="12.75">
      <c r="A65" s="8"/>
      <c r="B65" s="3"/>
      <c r="C65" s="3"/>
      <c r="D65" s="10"/>
      <c r="E65" s="3"/>
      <c r="F65" s="10"/>
    </row>
    <row r="66" spans="1:6" ht="12.75">
      <c r="A66" s="8"/>
      <c r="B66" s="3"/>
      <c r="C66" s="3"/>
      <c r="D66" s="10"/>
      <c r="E66" s="3"/>
      <c r="F66" s="10"/>
    </row>
    <row r="67" spans="1:6" ht="12.75">
      <c r="A67" s="8"/>
      <c r="B67" s="3"/>
      <c r="C67" s="3"/>
      <c r="D67" s="10"/>
      <c r="E67" s="3"/>
      <c r="F67" s="10"/>
    </row>
    <row r="68" spans="1:6" ht="12.75">
      <c r="A68" s="8"/>
      <c r="B68" s="3"/>
      <c r="C68" s="3"/>
      <c r="D68" s="10"/>
      <c r="E68" s="3"/>
      <c r="F68" s="10"/>
    </row>
    <row r="69" spans="1:6" ht="12.75">
      <c r="A69" s="8"/>
      <c r="B69" s="3"/>
      <c r="C69" s="3"/>
      <c r="D69" s="10"/>
      <c r="E69" s="3"/>
      <c r="F69" s="10"/>
    </row>
    <row r="70" spans="1:6" ht="12.75">
      <c r="A70" s="8"/>
      <c r="B70" s="3"/>
      <c r="C70" s="3"/>
      <c r="D70" s="10"/>
      <c r="E70" s="3"/>
      <c r="F70" s="10"/>
    </row>
    <row r="71" spans="1:6" ht="12.75">
      <c r="A71" s="7"/>
      <c r="B71" s="3"/>
      <c r="C71" s="3"/>
      <c r="D71" s="10"/>
      <c r="E71" s="3"/>
      <c r="F71" s="10"/>
    </row>
    <row r="72" spans="1:6" ht="12.75">
      <c r="A72" s="2"/>
      <c r="B72" s="3"/>
      <c r="C72" s="3"/>
      <c r="D72" s="10"/>
      <c r="E72" s="3"/>
      <c r="F72" s="10"/>
    </row>
    <row r="73" spans="1:6" ht="12.75">
      <c r="A73" s="2"/>
      <c r="B73" s="3"/>
      <c r="C73" s="3"/>
      <c r="D73" s="10"/>
      <c r="E73" s="3"/>
      <c r="F73" s="10"/>
    </row>
  </sheetData>
  <sheetProtection/>
  <mergeCells count="2">
    <mergeCell ref="A1:F1"/>
    <mergeCell ref="D2:F2"/>
  </mergeCells>
  <printOptions/>
  <pageMargins left="0.7874015748031497" right="0.3937007874015748" top="0.5905511811023623" bottom="0.3937007874015748" header="0.31496062992125984" footer="0.31496062992125984"/>
  <pageSetup fitToHeight="0" fitToWidth="1" horizontalDpi="600" verticalDpi="600" orientation="landscape" paperSize="9" scale="88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2013-12-24T10:54:33Z</cp:lastPrinted>
  <dcterms:created xsi:type="dcterms:W3CDTF">2006-09-16T00:00:00Z</dcterms:created>
  <dcterms:modified xsi:type="dcterms:W3CDTF">2016-01-12T11:14:31Z</dcterms:modified>
  <cp:category/>
  <cp:version/>
  <cp:contentType/>
  <cp:contentStatus/>
</cp:coreProperties>
</file>