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4\2 кв\"/>
    </mc:Choice>
  </mc:AlternateContent>
  <bookViews>
    <workbookView xWindow="0" yWindow="0" windowWidth="28770" windowHeight="12360"/>
  </bookViews>
  <sheets>
    <sheet name="Документ" sheetId="1" r:id="rId1"/>
  </sheets>
  <definedNames>
    <definedName name="_xlnm._FilterDatabase" localSheetId="0" hidden="1">Документ!$A$6:$N$55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F54" i="1" l="1"/>
  <c r="E54" i="1"/>
  <c r="D55" i="1"/>
  <c r="C11" i="1" l="1"/>
  <c r="C7" i="1"/>
  <c r="C55" i="1" s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7" i="1" l="1"/>
  <c r="F7" i="1" l="1"/>
  <c r="F55" i="1"/>
  <c r="E55" i="1" l="1"/>
</calcChain>
</file>

<file path=xl/sharedStrings.xml><?xml version="1.0" encoding="utf-8"?>
<sst xmlns="http://schemas.openxmlformats.org/spreadsheetml/2006/main" count="105" uniqueCount="105">
  <si>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</si>
  <si>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</si>
  <si>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</si>
  <si>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</si>
  <si>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</si>
  <si>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</si>
  <si>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</si>
  <si>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</si>
  <si>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</si>
  <si>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</si>
  <si>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</si>
  <si>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</si>
  <si>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</si>
  <si>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</si>
  <si>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</si>
  <si>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</si>
  <si>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</si>
  <si>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</si>
  <si>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</si>
  <si>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</si>
  <si>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</si>
  <si>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</si>
  <si>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</si>
  <si>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</si>
  <si>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</si>
  <si>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</si>
  <si>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</si>
  <si>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</si>
  <si>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</si>
  <si>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</si>
  <si>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</si>
  <si>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</si>
  <si>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</si>
  <si>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</si>
  <si>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</si>
  <si>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</si>
  <si>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</si>
  <si>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</si>
  <si>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</si>
  <si>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</si>
  <si>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</si>
  <si>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</si>
  <si>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</si>
  <si>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</si>
  <si>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</si>
  <si>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</si>
  <si>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</si>
  <si>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</si>
  <si>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</si>
  <si>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</si>
  <si>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</si>
  <si>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</si>
  <si>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</si>
  <si>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</si>
  <si>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</si>
  <si>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</si>
  <si>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</si>
  <si>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</si>
  <si>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</si>
  <si>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</si>
  <si>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</si>
  <si>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</si>
  <si>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</si>
  <si>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</si>
  <si>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</si>
  <si>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</si>
  <si>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</si>
  <si>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</si>
  <si>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</si>
  <si>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</si>
  <si>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</si>
  <si>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</si>
  <si>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</si>
  <si>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</si>
  <si>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</si>
  <si>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</si>
  <si>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</si>
  <si>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</si>
  <si>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</si>
  <si>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</si>
  <si>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</si>
  <si>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</si>
  <si>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</si>
  <si>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</si>
  <si>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</si>
  <si>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</si>
  <si>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</si>
  <si>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(стр.4-стр.3)</t>
  </si>
  <si>
    <t>Процент отклонения</t>
  </si>
  <si>
    <t>(рублей)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</si>
  <si>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</si>
  <si>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</si>
  <si>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</si>
  <si>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</si>
  <si>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7130000000</t>
  </si>
  <si>
    <t xml:space="preserve">  Подпрограмма 3 "Доступная среда"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</si>
  <si>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</si>
  <si>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</si>
  <si>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9920000000</t>
  </si>
  <si>
    <t xml:space="preserve">  Непрограммные направления деятельности контрольно-счетной комиссии ЗАТО Видяево</t>
  </si>
  <si>
    <t>Исполнено за 2 квартал 2023 года</t>
  </si>
  <si>
    <t>Исполнено за 2 квартал 2024 года</t>
  </si>
  <si>
    <t>9990000000</t>
  </si>
  <si>
    <t xml:space="preserve">  Иная непрограммная деятельность</t>
  </si>
  <si>
    <t xml:space="preserve">Сравнительный анализ исполнения местного бюджета ЗАТО Видяево года в разрезе муниципальных программ 2 квартал 2024/2023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</si>
</sst>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6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8" xfId="3" applyNumberFormat="1" applyBorder="1" applyProtection="1">
      <alignment horizontal="center" wrapText="1"/>
    </xf>
    <xf numFmtId="0" fontId="5" fillId="0" borderId="2" xfId="10" quotePrefix="1" applyNumberFormat="1" applyFont="1" applyAlignment="1" applyProtection="1">
      <alignment horizontal="center" vertical="top" wrapText="1"/>
    </xf>
    <xf numFmtId="0" fontId="1" fillId="5" borderId="1" xfId="1" applyFill="1" applyProtection="1">
      <alignment horizontal="left" vertical="top" wrapText="1"/>
      <protection locked="0"/>
    </xf>
    <xf numFmtId="0" fontId="2" fillId="5" borderId="8" xfId="3" applyNumberFormat="1" applyFill="1" applyBorder="1" applyProtection="1">
      <alignment horizontal="center" wrapText="1"/>
    </xf>
    <xf numFmtId="0" fontId="6" fillId="5" borderId="8" xfId="3" applyNumberFormat="1" applyFont="1" applyFill="1" applyBorder="1" applyAlignment="1" applyProtection="1">
      <alignment horizontal="right" wrapText="1"/>
    </xf>
    <xf numFmtId="0" fontId="0" fillId="5" borderId="0" xfId="0" applyFill="1" applyProtection="1">
      <protection locked="0"/>
    </xf>
    <xf numFmtId="0" fontId="1" fillId="5" borderId="1" xfId="1" applyFont="1" applyFill="1" applyProtection="1">
      <alignment horizontal="left" vertical="top" wrapText="1"/>
      <protection locked="0"/>
    </xf>
    <xf numFmtId="0" fontId="7" fillId="5" borderId="8" xfId="3" applyNumberFormat="1" applyFont="1" applyFill="1" applyBorder="1" applyProtection="1">
      <alignment horizontal="center" wrapText="1"/>
    </xf>
    <xf numFmtId="0" fontId="0" fillId="5" borderId="0" xfId="0" applyFont="1" applyFill="1" applyProtection="1">
      <protection locked="0"/>
    </xf>
    <xf numFmtId="0" fontId="1" fillId="0" borderId="1" xfId="8" applyNumberFormat="1" applyBorder="1" applyProtection="1"/>
    <xf numFmtId="0" fontId="6" fillId="6" borderId="9" xfId="13" quotePrefix="1" applyNumberFormat="1" applyFont="1" applyFill="1" applyBorder="1" applyAlignment="1" applyProtection="1">
      <alignment horizontal="center" vertical="top" wrapText="1"/>
    </xf>
    <xf numFmtId="49" fontId="5" fillId="0" borderId="10" xfId="10" applyNumberFormat="1" applyFont="1" applyBorder="1" applyProtection="1">
      <alignment horizontal="left" vertical="top" wrapText="1"/>
    </xf>
    <xf numFmtId="0" fontId="5" fillId="0" borderId="10" xfId="10" quotePrefix="1" applyNumberFormat="1" applyFont="1" applyBorder="1" applyProtection="1">
      <alignment horizontal="left" vertical="top" wrapText="1"/>
    </xf>
    <xf numFmtId="0" fontId="6" fillId="6" borderId="11" xfId="13" quotePrefix="1" applyNumberFormat="1" applyFont="1" applyFill="1" applyBorder="1" applyAlignment="1" applyProtection="1">
      <alignment horizontal="left" vertical="top" wrapText="1"/>
    </xf>
    <xf numFmtId="0" fontId="1" fillId="5" borderId="12" xfId="9" applyNumberFormat="1" applyFill="1" applyBorder="1" applyProtection="1">
      <alignment horizontal="center" vertical="center" shrinkToFit="1"/>
    </xf>
    <xf numFmtId="0" fontId="1" fillId="5" borderId="1" xfId="14" applyNumberFormat="1" applyFill="1" applyBorder="1" applyProtection="1"/>
    <xf numFmtId="4" fontId="1" fillId="5" borderId="1" xfId="14" applyNumberFormat="1" applyFill="1" applyBorder="1" applyProtection="1"/>
    <xf numFmtId="0" fontId="1" fillId="5" borderId="4" xfId="23" applyNumberFormat="1" applyFill="1" applyProtection="1"/>
    <xf numFmtId="0" fontId="6" fillId="5" borderId="2" xfId="13" applyNumberFormat="1" applyFont="1" applyFill="1" applyAlignment="1" applyProtection="1">
      <alignment horizontal="center" vertical="top" wrapText="1"/>
    </xf>
    <xf numFmtId="0" fontId="6" fillId="5" borderId="10" xfId="13" applyNumberFormat="1" applyFont="1" applyFill="1" applyBorder="1" applyAlignment="1" applyProtection="1">
      <alignment horizontal="left" vertical="top" wrapText="1"/>
    </xf>
    <xf numFmtId="0" fontId="1" fillId="5" borderId="12" xfId="9" applyNumberFormat="1" applyFont="1" applyFill="1" applyBorder="1" applyProtection="1">
      <alignment horizontal="center" vertical="center" shrinkToFit="1"/>
    </xf>
    <xf numFmtId="0" fontId="1" fillId="5" borderId="1" xfId="14" applyNumberFormat="1" applyFont="1" applyFill="1" applyBorder="1" applyProtection="1"/>
    <xf numFmtId="49" fontId="6" fillId="0" borderId="2" xfId="10" applyNumberFormat="1" applyFont="1" applyAlignment="1" applyProtection="1">
      <alignment horizontal="center" vertical="top" wrapText="1"/>
    </xf>
    <xf numFmtId="49" fontId="6" fillId="0" borderId="10" xfId="10" applyNumberFormat="1" applyFont="1" applyBorder="1" applyProtection="1">
      <alignment horizontal="left" vertical="top" wrapText="1"/>
    </xf>
    <xf numFmtId="0" fontId="6" fillId="0" borderId="2" xfId="10" quotePrefix="1" applyNumberFormat="1" applyFont="1" applyAlignment="1" applyProtection="1">
      <alignment horizontal="center" vertical="top" wrapText="1"/>
    </xf>
    <xf numFmtId="0" fontId="6" fillId="0" borderId="10" xfId="10" quotePrefix="1" applyNumberFormat="1" applyFont="1" applyBorder="1" applyProtection="1">
      <alignment horizontal="left" vertical="top" wrapText="1"/>
    </xf>
    <xf numFmtId="0" fontId="5" fillId="0" borderId="2" xfId="12" applyNumberFormat="1" applyFont="1" applyAlignment="1" applyProtection="1">
      <alignment horizontal="center"/>
    </xf>
    <xf numFmtId="0" fontId="6" fillId="5" borderId="2" xfId="13" applyNumberFormat="1" applyFont="1" applyFill="1" applyAlignment="1" applyProtection="1">
      <alignment horizontal="left" vertical="top" wrapText="1"/>
    </xf>
    <xf numFmtId="0" fontId="5" fillId="0" borderId="10" xfId="12" applyNumberFormat="1" applyFont="1" applyBorder="1" applyAlignment="1" applyProtection="1">
      <alignment horizontal="left"/>
    </xf>
    <xf numFmtId="4" fontId="5" fillId="0" borderId="9" xfId="9" applyNumberFormat="1" applyFont="1" applyBorder="1" applyAlignment="1" applyProtection="1">
      <alignment horizontal="right" shrinkToFit="1"/>
    </xf>
    <xf numFmtId="4" fontId="5" fillId="0" borderId="13" xfId="9" applyNumberFormat="1" applyFont="1" applyBorder="1" applyAlignment="1" applyProtection="1">
      <alignment horizontal="right" shrinkToFit="1"/>
    </xf>
    <xf numFmtId="4" fontId="5" fillId="5" borderId="9" xfId="13" applyNumberFormat="1" applyFont="1" applyFill="1" applyBorder="1" applyAlignment="1" applyProtection="1">
      <alignment horizontal="right" shrinkToFit="1"/>
    </xf>
    <xf numFmtId="4" fontId="5" fillId="5" borderId="9" xfId="11" applyNumberFormat="1" applyFont="1" applyFill="1" applyBorder="1" applyAlignment="1" applyProtection="1">
      <alignment horizontal="right" shrinkToFit="1"/>
    </xf>
    <xf numFmtId="4" fontId="5" fillId="5" borderId="9" xfId="14" applyNumberFormat="1" applyFont="1" applyFill="1" applyBorder="1" applyAlignment="1" applyProtection="1">
      <alignment horizontal="right" shrinkToFit="1"/>
    </xf>
    <xf numFmtId="4" fontId="5" fillId="5" borderId="4" xfId="14" applyNumberFormat="1" applyFont="1" applyFill="1" applyAlignment="1" applyProtection="1">
      <alignment horizontal="right" shrinkToFit="1"/>
    </xf>
    <xf numFmtId="4" fontId="1" fillId="5" borderId="9" xfId="14" applyNumberFormat="1" applyFill="1" applyBorder="1" applyAlignment="1" applyProtection="1">
      <alignment horizontal="right" shrinkToFit="1"/>
    </xf>
    <xf numFmtId="4" fontId="1" fillId="5" borderId="4" xfId="14" applyNumberFormat="1" applyFill="1" applyAlignment="1" applyProtection="1">
      <alignment horizontal="right" shrinkToFit="1"/>
    </xf>
    <xf numFmtId="4" fontId="6" fillId="5" borderId="9" xfId="11" applyNumberFormat="1" applyFont="1" applyFill="1" applyBorder="1" applyAlignment="1" applyProtection="1">
      <alignment horizontal="right" shrinkToFit="1"/>
    </xf>
    <xf numFmtId="4" fontId="6" fillId="5" borderId="9" xfId="14" applyNumberFormat="1" applyFont="1" applyFill="1" applyBorder="1" applyAlignment="1" applyProtection="1">
      <alignment horizontal="right" shrinkToFit="1"/>
    </xf>
    <xf numFmtId="4" fontId="6" fillId="5" borderId="4" xfId="14" applyNumberFormat="1" applyFont="1" applyFill="1" applyAlignment="1" applyProtection="1">
      <alignment horizontal="right" shrinkToFit="1"/>
    </xf>
    <xf numFmtId="0" fontId="2" fillId="0" borderId="1" xfId="3" applyNumberFormat="1" applyBorder="1" applyProtection="1">
      <alignment horizont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7" xfId="7" applyNumberFormat="1" applyFont="1" applyFill="1" applyBorder="1" applyProtection="1">
      <alignment horizontal="center" vertical="center" wrapText="1"/>
    </xf>
    <xf numFmtId="0" fontId="1" fillId="5" borderId="2" xfId="7" applyFont="1" applyFill="1" applyProtection="1">
      <alignment horizontal="center" vertical="center" wrapText="1"/>
      <protection locked="0"/>
    </xf>
  </cellXfs>
  <cellStyles count="40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9"/>
    <cellStyle name="xl44" xfId="29"/>
    <cellStyle name="xl45" xfId="30"/>
    <cellStyle name="xl46" xfId="31"/>
    <cellStyle name="xl47" xfId="32"/>
    <cellStyle name="Обычный" xfId="0" builtinId="0"/>
    <cellStyle name="Обычный 2" xfId="33"/>
    <cellStyle name="Обычный 3" xfId="3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tabSelected="1" workbookViewId="0">
      <pane ySplit="6" topLeftCell="A7" activePane="bottomLeft" state="frozen"/>
      <selection pane="bottomLeft" activeCell="A2" sqref="A2:F2"/>
    </sheetView>
  </sheetViews>
  <sheetFormatPr defaultRowHeight="15" outlineLevelRow="1" x14ac:dyDescent="0.25"/>
  <cols>
    <col min="1" max="1" width="15" style="10" customWidth="1"/>
    <col min="2" max="2" width="50.7109375" style="1" customWidth="1"/>
    <col min="3" max="3" width="16" style="19" customWidth="1"/>
    <col min="4" max="4" width="15.42578125" style="19" customWidth="1"/>
    <col min="5" max="5" width="16.140625" style="22" customWidth="1"/>
    <col min="6" max="6" width="12.7109375" style="19" customWidth="1"/>
    <col min="7" max="12" width="0.140625" style="1" customWidth="1"/>
    <col min="13" max="13" width="9.140625" style="1" customWidth="1"/>
    <col min="14" max="16384" width="9.140625" style="1"/>
  </cols>
  <sheetData>
    <row r="1" spans="1:14" ht="15" customHeight="1" x14ac:dyDescent="0.25">
      <c r="A1" s="12"/>
      <c r="B1" s="13"/>
      <c r="C1" s="16"/>
      <c r="D1" s="16"/>
      <c r="E1" s="20"/>
      <c r="F1" s="16"/>
      <c r="G1" s="2"/>
      <c r="H1" s="2"/>
      <c r="I1" s="2"/>
      <c r="J1" s="2"/>
      <c r="K1" s="2"/>
      <c r="L1" s="2"/>
      <c r="M1" s="2"/>
    </row>
    <row r="2" spans="1:14" ht="62.25" customHeight="1" x14ac:dyDescent="0.25">
      <c r="A2" s="54" t="s">
        <v>104</v>
      </c>
      <c r="B2" s="54"/>
      <c r="C2" s="54"/>
      <c r="D2" s="54"/>
      <c r="E2" s="54"/>
      <c r="F2" s="54"/>
      <c r="G2" s="3"/>
      <c r="H2" s="3"/>
      <c r="I2" s="3"/>
      <c r="J2" s="3"/>
      <c r="K2" s="3"/>
      <c r="L2" s="3"/>
      <c r="M2" s="3"/>
    </row>
    <row r="3" spans="1:14" ht="18" customHeight="1" x14ac:dyDescent="0.25">
      <c r="A3" s="14"/>
      <c r="B3" s="14"/>
      <c r="C3" s="17"/>
      <c r="D3" s="17"/>
      <c r="E3" s="21"/>
      <c r="F3" s="18" t="s">
        <v>89</v>
      </c>
      <c r="G3" s="3"/>
      <c r="H3" s="3"/>
      <c r="I3" s="3"/>
      <c r="J3" s="3"/>
      <c r="K3" s="3"/>
      <c r="L3" s="3"/>
      <c r="M3" s="3"/>
    </row>
    <row r="4" spans="1:14" ht="38.25" customHeight="1" x14ac:dyDescent="0.25">
      <c r="A4" s="59" t="s">
        <v>0</v>
      </c>
      <c r="B4" s="61" t="s">
        <v>1</v>
      </c>
      <c r="C4" s="55" t="s">
        <v>100</v>
      </c>
      <c r="D4" s="55" t="s">
        <v>101</v>
      </c>
      <c r="E4" s="63" t="s">
        <v>87</v>
      </c>
      <c r="F4" s="55" t="s">
        <v>88</v>
      </c>
      <c r="G4" s="4"/>
      <c r="H4" s="2"/>
      <c r="I4" s="2"/>
      <c r="J4" s="2"/>
      <c r="K4" s="2"/>
      <c r="L4" s="2"/>
      <c r="M4" s="2"/>
    </row>
    <row r="5" spans="1:14" ht="9.75" customHeight="1" x14ac:dyDescent="0.25">
      <c r="A5" s="60"/>
      <c r="B5" s="62"/>
      <c r="C5" s="56"/>
      <c r="D5" s="56"/>
      <c r="E5" s="64"/>
      <c r="F5" s="56"/>
      <c r="G5" s="4"/>
      <c r="H5" s="2"/>
      <c r="I5" s="2"/>
      <c r="J5" s="2"/>
      <c r="K5" s="2"/>
      <c r="L5" s="2"/>
      <c r="M5" s="2"/>
    </row>
    <row r="6" spans="1:14" ht="12.75" customHeight="1" x14ac:dyDescent="0.25">
      <c r="A6" s="8">
        <v>1</v>
      </c>
      <c r="B6" s="5">
        <v>2</v>
      </c>
      <c r="C6" s="28">
        <v>3</v>
      </c>
      <c r="D6" s="28">
        <v>4</v>
      </c>
      <c r="E6" s="34">
        <v>5</v>
      </c>
      <c r="F6" s="28">
        <v>6</v>
      </c>
      <c r="G6" s="4"/>
      <c r="H6" s="2"/>
      <c r="I6" s="2"/>
      <c r="J6" s="2"/>
      <c r="K6" s="2"/>
      <c r="L6" s="2"/>
      <c r="M6" s="2"/>
    </row>
    <row r="7" spans="1:14" ht="27" customHeight="1" x14ac:dyDescent="0.25">
      <c r="A7" s="11" t="s">
        <v>2</v>
      </c>
      <c r="B7" s="25" t="s">
        <v>3</v>
      </c>
      <c r="C7" s="47">
        <f>C8+C9+C10</f>
        <v>171047787.44</v>
      </c>
      <c r="D7" s="48">
        <v>230314917.36000001</v>
      </c>
      <c r="E7" s="46">
        <f>D7-C7</f>
        <v>59267129.920000017</v>
      </c>
      <c r="F7" s="46">
        <f>D7/C7*100</f>
        <v>134.64945721135956</v>
      </c>
      <c r="G7" s="23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36" t="s">
        <v>4</v>
      </c>
      <c r="B8" s="37" t="s">
        <v>5</v>
      </c>
      <c r="C8" s="49">
        <v>163110009.65000001</v>
      </c>
      <c r="D8" s="50">
        <v>220666545.69999999</v>
      </c>
      <c r="E8" s="51">
        <f t="shared" ref="E8:E54" si="0">D8-C8</f>
        <v>57556536.049999982</v>
      </c>
      <c r="F8" s="51">
        <f t="shared" ref="F8:F54" si="1">D8/C8*100</f>
        <v>135.28694294942676</v>
      </c>
      <c r="G8" s="23"/>
      <c r="H8" s="2"/>
      <c r="I8" s="2"/>
      <c r="J8" s="2"/>
      <c r="K8" s="2"/>
      <c r="L8" s="2"/>
      <c r="M8" s="2"/>
      <c r="N8" s="2"/>
    </row>
    <row r="9" spans="1:14" ht="27" customHeight="1" outlineLevel="1" x14ac:dyDescent="0.25">
      <c r="A9" s="36" t="s">
        <v>6</v>
      </c>
      <c r="B9" s="37" t="s">
        <v>7</v>
      </c>
      <c r="C9" s="49">
        <v>2096179.84</v>
      </c>
      <c r="D9" s="50">
        <v>3366565.66</v>
      </c>
      <c r="E9" s="51">
        <f t="shared" si="0"/>
        <v>1270385.82</v>
      </c>
      <c r="F9" s="51">
        <f t="shared" si="1"/>
        <v>160.60481051091494</v>
      </c>
      <c r="G9" s="23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36" t="s">
        <v>8</v>
      </c>
      <c r="B10" s="37" t="s">
        <v>9</v>
      </c>
      <c r="C10" s="49">
        <v>5841597.9500000002</v>
      </c>
      <c r="D10" s="50">
        <v>6281806</v>
      </c>
      <c r="E10" s="51">
        <f t="shared" si="0"/>
        <v>440208.04999999981</v>
      </c>
      <c r="F10" s="51">
        <f t="shared" si="1"/>
        <v>107.53574713234073</v>
      </c>
      <c r="G10" s="23"/>
      <c r="H10" s="2"/>
      <c r="I10" s="2"/>
      <c r="J10" s="2"/>
      <c r="K10" s="2"/>
      <c r="L10" s="2"/>
      <c r="M10" s="2"/>
      <c r="N10" s="2"/>
    </row>
    <row r="11" spans="1:14" ht="27" customHeight="1" x14ac:dyDescent="0.25">
      <c r="A11" s="11" t="s">
        <v>10</v>
      </c>
      <c r="B11" s="25" t="s">
        <v>11</v>
      </c>
      <c r="C11" s="47">
        <f>C12+C13+C14</f>
        <v>8456214.1699999999</v>
      </c>
      <c r="D11" s="48">
        <v>8378205.96</v>
      </c>
      <c r="E11" s="46">
        <f t="shared" si="0"/>
        <v>-78008.209999999963</v>
      </c>
      <c r="F11" s="46">
        <f t="shared" si="1"/>
        <v>99.077504324846117</v>
      </c>
      <c r="G11" s="23"/>
      <c r="H11" s="2"/>
      <c r="I11" s="2"/>
      <c r="J11" s="2"/>
      <c r="K11" s="2"/>
      <c r="L11" s="2"/>
      <c r="M11" s="2"/>
      <c r="N11" s="2"/>
    </row>
    <row r="12" spans="1:14" ht="27" customHeight="1" outlineLevel="1" x14ac:dyDescent="0.25">
      <c r="A12" s="36" t="s">
        <v>12</v>
      </c>
      <c r="B12" s="37" t="s">
        <v>13</v>
      </c>
      <c r="C12" s="49">
        <v>5847158.5800000001</v>
      </c>
      <c r="D12" s="50">
        <v>6089979.5700000003</v>
      </c>
      <c r="E12" s="51">
        <f t="shared" si="0"/>
        <v>242820.99000000022</v>
      </c>
      <c r="F12" s="51">
        <f t="shared" si="1"/>
        <v>104.15280322361293</v>
      </c>
      <c r="G12" s="23"/>
      <c r="H12" s="2"/>
      <c r="I12" s="2"/>
      <c r="J12" s="2"/>
      <c r="K12" s="2"/>
      <c r="L12" s="2"/>
      <c r="M12" s="2"/>
      <c r="N12" s="2"/>
    </row>
    <row r="13" spans="1:14" ht="40.5" customHeight="1" outlineLevel="1" x14ac:dyDescent="0.25">
      <c r="A13" s="36" t="s">
        <v>14</v>
      </c>
      <c r="B13" s="37" t="s">
        <v>15</v>
      </c>
      <c r="C13" s="49">
        <v>2484055.59</v>
      </c>
      <c r="D13" s="50">
        <v>2288226.39</v>
      </c>
      <c r="E13" s="51">
        <f t="shared" si="0"/>
        <v>-195829.19999999972</v>
      </c>
      <c r="F13" s="51">
        <f t="shared" si="1"/>
        <v>92.116553237039284</v>
      </c>
      <c r="G13" s="23"/>
      <c r="H13" s="2"/>
      <c r="I13" s="2"/>
      <c r="J13" s="2"/>
      <c r="K13" s="2"/>
      <c r="L13" s="2"/>
      <c r="M13" s="2"/>
      <c r="N13" s="2"/>
    </row>
    <row r="14" spans="1:14" outlineLevel="1" x14ac:dyDescent="0.25">
      <c r="A14" s="38" t="s">
        <v>94</v>
      </c>
      <c r="B14" s="39" t="s">
        <v>95</v>
      </c>
      <c r="C14" s="49">
        <v>125000</v>
      </c>
      <c r="D14" s="50">
        <v>0</v>
      </c>
      <c r="E14" s="51">
        <f t="shared" si="0"/>
        <v>-125000</v>
      </c>
      <c r="F14" s="51">
        <f t="shared" si="1"/>
        <v>0</v>
      </c>
      <c r="G14" s="23"/>
      <c r="H14" s="2"/>
      <c r="I14" s="2"/>
      <c r="J14" s="2"/>
      <c r="K14" s="2"/>
      <c r="L14" s="2"/>
      <c r="M14" s="2"/>
      <c r="N14" s="2"/>
    </row>
    <row r="15" spans="1:14" ht="38.25" x14ac:dyDescent="0.25">
      <c r="A15" s="15" t="s">
        <v>90</v>
      </c>
      <c r="B15" s="26" t="s">
        <v>91</v>
      </c>
      <c r="C15" s="47">
        <v>0</v>
      </c>
      <c r="D15" s="48">
        <v>0</v>
      </c>
      <c r="E15" s="46">
        <f t="shared" si="0"/>
        <v>0</v>
      </c>
      <c r="F15" s="46" t="e">
        <f t="shared" si="1"/>
        <v>#DIV/0!</v>
      </c>
      <c r="G15" s="23"/>
      <c r="H15" s="2"/>
      <c r="I15" s="2"/>
      <c r="J15" s="2"/>
      <c r="K15" s="2"/>
      <c r="L15" s="2"/>
      <c r="M15" s="2"/>
      <c r="N15" s="2"/>
    </row>
    <row r="16" spans="1:14" ht="25.5" outlineLevel="1" x14ac:dyDescent="0.25">
      <c r="A16" s="38" t="s">
        <v>92</v>
      </c>
      <c r="B16" s="39" t="s">
        <v>93</v>
      </c>
      <c r="C16" s="52">
        <v>0</v>
      </c>
      <c r="D16" s="50">
        <v>0</v>
      </c>
      <c r="E16" s="51">
        <f t="shared" si="0"/>
        <v>0</v>
      </c>
      <c r="F16" s="51" t="e">
        <f t="shared" si="1"/>
        <v>#DIV/0!</v>
      </c>
      <c r="G16" s="23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1" t="s">
        <v>16</v>
      </c>
      <c r="B17" s="25" t="s">
        <v>17</v>
      </c>
      <c r="C17" s="47">
        <v>16508876.6</v>
      </c>
      <c r="D17" s="48">
        <v>30039507.18</v>
      </c>
      <c r="E17" s="46">
        <f t="shared" si="0"/>
        <v>13530630.58</v>
      </c>
      <c r="F17" s="46">
        <f t="shared" si="1"/>
        <v>181.95972934948222</v>
      </c>
      <c r="G17" s="23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36" t="s">
        <v>18</v>
      </c>
      <c r="B18" s="37" t="s">
        <v>19</v>
      </c>
      <c r="C18" s="49">
        <v>16508876.6</v>
      </c>
      <c r="D18" s="50">
        <v>30039507.18</v>
      </c>
      <c r="E18" s="51">
        <f t="shared" si="0"/>
        <v>13530630.58</v>
      </c>
      <c r="F18" s="51">
        <f t="shared" si="1"/>
        <v>181.95972934948222</v>
      </c>
      <c r="G18" s="23"/>
      <c r="H18" s="2"/>
      <c r="I18" s="2"/>
      <c r="J18" s="2"/>
      <c r="K18" s="2"/>
      <c r="L18" s="2"/>
      <c r="M18" s="2"/>
      <c r="N18" s="2"/>
    </row>
    <row r="19" spans="1:14" ht="27" customHeight="1" x14ac:dyDescent="0.25">
      <c r="A19" s="11" t="s">
        <v>20</v>
      </c>
      <c r="B19" s="25" t="s">
        <v>21</v>
      </c>
      <c r="C19" s="47">
        <v>17542954.27</v>
      </c>
      <c r="D19" s="48">
        <v>20662904.460000001</v>
      </c>
      <c r="E19" s="46">
        <f t="shared" si="0"/>
        <v>3119950.1900000013</v>
      </c>
      <c r="F19" s="46">
        <f t="shared" si="1"/>
        <v>117.78463388766505</v>
      </c>
      <c r="G19" s="23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36" t="s">
        <v>22</v>
      </c>
      <c r="B20" s="37" t="s">
        <v>23</v>
      </c>
      <c r="C20" s="49">
        <v>17542954.27</v>
      </c>
      <c r="D20" s="50">
        <v>20662904.460000001</v>
      </c>
      <c r="E20" s="51">
        <f t="shared" si="0"/>
        <v>3119950.1900000013</v>
      </c>
      <c r="F20" s="51">
        <f t="shared" si="1"/>
        <v>117.78463388766505</v>
      </c>
      <c r="G20" s="23"/>
      <c r="H20" s="2"/>
      <c r="I20" s="2"/>
      <c r="J20" s="2"/>
      <c r="K20" s="2"/>
      <c r="L20" s="2"/>
      <c r="M20" s="2"/>
      <c r="N20" s="2"/>
    </row>
    <row r="21" spans="1:14" ht="40.5" customHeight="1" x14ac:dyDescent="0.25">
      <c r="A21" s="11" t="s">
        <v>24</v>
      </c>
      <c r="B21" s="25" t="s">
        <v>25</v>
      </c>
      <c r="C21" s="47">
        <v>59045098.649999999</v>
      </c>
      <c r="D21" s="48">
        <v>83449680.930000007</v>
      </c>
      <c r="E21" s="46">
        <f t="shared" si="0"/>
        <v>24404582.280000009</v>
      </c>
      <c r="F21" s="46">
        <f t="shared" si="1"/>
        <v>141.33210518397533</v>
      </c>
      <c r="G21" s="23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36" t="s">
        <v>26</v>
      </c>
      <c r="B22" s="37" t="s">
        <v>27</v>
      </c>
      <c r="C22" s="49">
        <v>2067413.12</v>
      </c>
      <c r="D22" s="50">
        <v>17638061.25</v>
      </c>
      <c r="E22" s="51">
        <f t="shared" si="0"/>
        <v>15570648.129999999</v>
      </c>
      <c r="F22" s="51">
        <f t="shared" si="1"/>
        <v>853.14643113032002</v>
      </c>
      <c r="G22" s="23"/>
      <c r="H22" s="2"/>
      <c r="I22" s="2"/>
      <c r="J22" s="2"/>
      <c r="K22" s="2"/>
      <c r="L22" s="2"/>
      <c r="M22" s="2"/>
      <c r="N22" s="2"/>
    </row>
    <row r="23" spans="1:14" ht="27" customHeight="1" outlineLevel="1" x14ac:dyDescent="0.25">
      <c r="A23" s="36" t="s">
        <v>28</v>
      </c>
      <c r="B23" s="37" t="s">
        <v>29</v>
      </c>
      <c r="C23" s="49">
        <v>7582346.5999999996</v>
      </c>
      <c r="D23" s="50">
        <v>7769448.2800000003</v>
      </c>
      <c r="E23" s="51">
        <f t="shared" si="0"/>
        <v>187101.68000000063</v>
      </c>
      <c r="F23" s="51">
        <f t="shared" si="1"/>
        <v>102.46759598143404</v>
      </c>
      <c r="G23" s="23"/>
      <c r="H23" s="2"/>
      <c r="I23" s="2"/>
      <c r="J23" s="2"/>
      <c r="K23" s="2"/>
      <c r="L23" s="2"/>
      <c r="M23" s="2"/>
      <c r="N23" s="2"/>
    </row>
    <row r="24" spans="1:14" ht="27" customHeight="1" outlineLevel="1" x14ac:dyDescent="0.25">
      <c r="A24" s="36" t="s">
        <v>30</v>
      </c>
      <c r="B24" s="37" t="s">
        <v>31</v>
      </c>
      <c r="C24" s="49">
        <v>13402226.85</v>
      </c>
      <c r="D24" s="50">
        <v>25147229.039999999</v>
      </c>
      <c r="E24" s="51">
        <f t="shared" si="0"/>
        <v>11745002.189999999</v>
      </c>
      <c r="F24" s="51">
        <f t="shared" si="1"/>
        <v>187.63470669055269</v>
      </c>
      <c r="G24" s="23"/>
      <c r="H24" s="2"/>
      <c r="I24" s="2"/>
      <c r="J24" s="2"/>
      <c r="K24" s="2"/>
      <c r="L24" s="2"/>
      <c r="M24" s="2"/>
      <c r="N24" s="2"/>
    </row>
    <row r="25" spans="1:14" ht="40.5" customHeight="1" outlineLevel="1" x14ac:dyDescent="0.25">
      <c r="A25" s="36" t="s">
        <v>32</v>
      </c>
      <c r="B25" s="37" t="s">
        <v>33</v>
      </c>
      <c r="C25" s="49">
        <v>35993112.079999998</v>
      </c>
      <c r="D25" s="50">
        <v>32894942.359999999</v>
      </c>
      <c r="E25" s="51">
        <f t="shared" si="0"/>
        <v>-3098169.7199999988</v>
      </c>
      <c r="F25" s="51">
        <f t="shared" si="1"/>
        <v>91.392326084185598</v>
      </c>
      <c r="G25" s="23"/>
      <c r="H25" s="2"/>
      <c r="I25" s="2"/>
      <c r="J25" s="2"/>
      <c r="K25" s="2"/>
      <c r="L25" s="2"/>
      <c r="M25" s="2"/>
      <c r="N25" s="2"/>
    </row>
    <row r="26" spans="1:14" ht="40.5" customHeight="1" x14ac:dyDescent="0.25">
      <c r="A26" s="11" t="s">
        <v>34</v>
      </c>
      <c r="B26" s="25" t="s">
        <v>35</v>
      </c>
      <c r="C26" s="47">
        <v>9605661.5600000005</v>
      </c>
      <c r="D26" s="48">
        <v>9612261.0299999993</v>
      </c>
      <c r="E26" s="46">
        <f t="shared" si="0"/>
        <v>6599.4699999988079</v>
      </c>
      <c r="F26" s="46">
        <f t="shared" si="1"/>
        <v>100.06870396129175</v>
      </c>
      <c r="G26" s="23"/>
      <c r="H26" s="2"/>
      <c r="I26" s="2"/>
      <c r="J26" s="2"/>
      <c r="K26" s="2"/>
      <c r="L26" s="2"/>
      <c r="M26" s="2"/>
      <c r="N26" s="2"/>
    </row>
    <row r="27" spans="1:14" ht="54" customHeight="1" outlineLevel="1" x14ac:dyDescent="0.25">
      <c r="A27" s="36" t="s">
        <v>36</v>
      </c>
      <c r="B27" s="37" t="s">
        <v>37</v>
      </c>
      <c r="C27" s="49">
        <v>9490811.5600000005</v>
      </c>
      <c r="D27" s="50">
        <v>9580833.0299999993</v>
      </c>
      <c r="E27" s="51">
        <f t="shared" si="0"/>
        <v>90021.469999998808</v>
      </c>
      <c r="F27" s="51">
        <f t="shared" si="1"/>
        <v>100.94851182568416</v>
      </c>
      <c r="G27" s="23"/>
      <c r="H27" s="2"/>
      <c r="I27" s="2"/>
      <c r="J27" s="2"/>
      <c r="K27" s="2"/>
      <c r="L27" s="2"/>
      <c r="M27" s="2"/>
      <c r="N27" s="2"/>
    </row>
    <row r="28" spans="1:14" ht="27" customHeight="1" outlineLevel="1" x14ac:dyDescent="0.25">
      <c r="A28" s="36" t="s">
        <v>38</v>
      </c>
      <c r="B28" s="37" t="s">
        <v>39</v>
      </c>
      <c r="C28" s="49">
        <v>0</v>
      </c>
      <c r="D28" s="50">
        <v>0</v>
      </c>
      <c r="E28" s="51">
        <f t="shared" si="0"/>
        <v>0</v>
      </c>
      <c r="F28" s="51" t="e">
        <f t="shared" si="1"/>
        <v>#DIV/0!</v>
      </c>
      <c r="G28" s="23"/>
      <c r="H28" s="2"/>
      <c r="I28" s="2"/>
      <c r="J28" s="2"/>
      <c r="K28" s="2"/>
      <c r="L28" s="2"/>
      <c r="M28" s="2"/>
      <c r="N28" s="2"/>
    </row>
    <row r="29" spans="1:14" ht="40.5" customHeight="1" outlineLevel="1" x14ac:dyDescent="0.25">
      <c r="A29" s="36" t="s">
        <v>40</v>
      </c>
      <c r="B29" s="37" t="s">
        <v>41</v>
      </c>
      <c r="C29" s="49">
        <v>114850</v>
      </c>
      <c r="D29" s="50">
        <v>31428</v>
      </c>
      <c r="E29" s="51">
        <f t="shared" si="0"/>
        <v>-83422</v>
      </c>
      <c r="F29" s="51">
        <f t="shared" si="1"/>
        <v>27.364388332607746</v>
      </c>
      <c r="G29" s="23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1" t="s">
        <v>42</v>
      </c>
      <c r="B30" s="25" t="s">
        <v>43</v>
      </c>
      <c r="C30" s="47">
        <v>0</v>
      </c>
      <c r="D30" s="48">
        <v>148201.57</v>
      </c>
      <c r="E30" s="46">
        <f t="shared" si="0"/>
        <v>148201.57</v>
      </c>
      <c r="F30" s="46" t="e">
        <f t="shared" si="1"/>
        <v>#DIV/0!</v>
      </c>
      <c r="G30" s="23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36" t="s">
        <v>44</v>
      </c>
      <c r="B31" s="37" t="s">
        <v>45</v>
      </c>
      <c r="C31" s="52">
        <v>0</v>
      </c>
      <c r="D31" s="50">
        <v>148201.57</v>
      </c>
      <c r="E31" s="51">
        <f t="shared" si="0"/>
        <v>148201.57</v>
      </c>
      <c r="F31" s="51" t="e">
        <f t="shared" si="1"/>
        <v>#DIV/0!</v>
      </c>
      <c r="G31" s="23"/>
      <c r="H31" s="2"/>
      <c r="I31" s="2"/>
      <c r="J31" s="2"/>
      <c r="K31" s="2"/>
      <c r="L31" s="2"/>
      <c r="M31" s="2"/>
      <c r="N31" s="2"/>
    </row>
    <row r="32" spans="1:14" ht="27" customHeight="1" x14ac:dyDescent="0.25">
      <c r="A32" s="11" t="s">
        <v>46</v>
      </c>
      <c r="B32" s="25" t="s">
        <v>47</v>
      </c>
      <c r="C32" s="47">
        <v>802848.4</v>
      </c>
      <c r="D32" s="48">
        <v>0</v>
      </c>
      <c r="E32" s="46">
        <f t="shared" si="0"/>
        <v>-802848.4</v>
      </c>
      <c r="F32" s="46">
        <f t="shared" si="1"/>
        <v>0</v>
      </c>
      <c r="G32" s="23"/>
      <c r="H32" s="2"/>
      <c r="I32" s="2"/>
      <c r="J32" s="2"/>
      <c r="K32" s="2"/>
      <c r="L32" s="2"/>
      <c r="M32" s="2"/>
      <c r="N32" s="2"/>
    </row>
    <row r="33" spans="1:14" ht="27" customHeight="1" outlineLevel="1" x14ac:dyDescent="0.25">
      <c r="A33" s="36" t="s">
        <v>48</v>
      </c>
      <c r="B33" s="37" t="s">
        <v>49</v>
      </c>
      <c r="C33" s="49">
        <v>802848.4</v>
      </c>
      <c r="D33" s="50">
        <v>0</v>
      </c>
      <c r="E33" s="51">
        <f t="shared" si="0"/>
        <v>-802848.4</v>
      </c>
      <c r="F33" s="51">
        <f t="shared" si="1"/>
        <v>0</v>
      </c>
      <c r="G33" s="23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36" t="s">
        <v>50</v>
      </c>
      <c r="B34" s="37" t="s">
        <v>51</v>
      </c>
      <c r="C34" s="52">
        <v>0</v>
      </c>
      <c r="D34" s="53">
        <v>0</v>
      </c>
      <c r="E34" s="51">
        <f t="shared" si="0"/>
        <v>0</v>
      </c>
      <c r="F34" s="51" t="e">
        <f t="shared" si="1"/>
        <v>#DIV/0!</v>
      </c>
      <c r="G34" s="23"/>
      <c r="H34" s="2"/>
      <c r="I34" s="2"/>
      <c r="J34" s="2"/>
      <c r="K34" s="2"/>
      <c r="L34" s="2"/>
      <c r="M34" s="2"/>
      <c r="N34" s="2"/>
    </row>
    <row r="35" spans="1:14" ht="27" customHeight="1" x14ac:dyDescent="0.25">
      <c r="A35" s="11" t="s">
        <v>52</v>
      </c>
      <c r="B35" s="25" t="s">
        <v>53</v>
      </c>
      <c r="C35" s="47">
        <v>1170813</v>
      </c>
      <c r="D35" s="48">
        <v>896071.28</v>
      </c>
      <c r="E35" s="46">
        <f t="shared" si="0"/>
        <v>-274741.71999999997</v>
      </c>
      <c r="F35" s="46">
        <f t="shared" si="1"/>
        <v>76.534107496244062</v>
      </c>
      <c r="G35" s="23"/>
      <c r="H35" s="2"/>
      <c r="I35" s="2"/>
      <c r="J35" s="2"/>
      <c r="K35" s="2"/>
      <c r="L35" s="2"/>
      <c r="M35" s="2"/>
      <c r="N35" s="2"/>
    </row>
    <row r="36" spans="1:14" ht="40.5" customHeight="1" outlineLevel="1" x14ac:dyDescent="0.25">
      <c r="A36" s="36" t="s">
        <v>54</v>
      </c>
      <c r="B36" s="37" t="s">
        <v>55</v>
      </c>
      <c r="C36" s="49">
        <v>1170813</v>
      </c>
      <c r="D36" s="50">
        <v>896071.28</v>
      </c>
      <c r="E36" s="51">
        <f t="shared" si="0"/>
        <v>-274741.71999999997</v>
      </c>
      <c r="F36" s="51">
        <f t="shared" si="1"/>
        <v>76.534107496244062</v>
      </c>
      <c r="G36" s="23"/>
      <c r="H36" s="2"/>
      <c r="I36" s="2"/>
      <c r="J36" s="2"/>
      <c r="K36" s="2"/>
      <c r="L36" s="2"/>
      <c r="M36" s="2"/>
      <c r="N36" s="2"/>
    </row>
    <row r="37" spans="1:14" ht="27" customHeight="1" x14ac:dyDescent="0.25">
      <c r="A37" s="11" t="s">
        <v>56</v>
      </c>
      <c r="B37" s="25" t="s">
        <v>57</v>
      </c>
      <c r="C37" s="47">
        <v>15000</v>
      </c>
      <c r="D37" s="48">
        <v>15000</v>
      </c>
      <c r="E37" s="46">
        <f t="shared" si="0"/>
        <v>0</v>
      </c>
      <c r="F37" s="46">
        <f t="shared" si="1"/>
        <v>100</v>
      </c>
      <c r="G37" s="23"/>
      <c r="H37" s="2"/>
      <c r="I37" s="2"/>
      <c r="J37" s="2"/>
      <c r="K37" s="2"/>
      <c r="L37" s="2"/>
      <c r="M37" s="2"/>
      <c r="N37" s="2"/>
    </row>
    <row r="38" spans="1:14" ht="27" customHeight="1" outlineLevel="1" x14ac:dyDescent="0.25">
      <c r="A38" s="36" t="s">
        <v>58</v>
      </c>
      <c r="B38" s="37" t="s">
        <v>59</v>
      </c>
      <c r="C38" s="49">
        <v>15000</v>
      </c>
      <c r="D38" s="50">
        <v>15000</v>
      </c>
      <c r="E38" s="51">
        <f t="shared" si="0"/>
        <v>0</v>
      </c>
      <c r="F38" s="51">
        <f t="shared" si="1"/>
        <v>100</v>
      </c>
      <c r="G38" s="23"/>
      <c r="H38" s="2"/>
      <c r="I38" s="2"/>
      <c r="J38" s="2"/>
      <c r="K38" s="2"/>
      <c r="L38" s="2"/>
      <c r="M38" s="2"/>
      <c r="N38" s="2"/>
    </row>
    <row r="39" spans="1:14" ht="38.25" x14ac:dyDescent="0.25">
      <c r="A39" s="24" t="s">
        <v>96</v>
      </c>
      <c r="B39" s="27" t="s">
        <v>97</v>
      </c>
      <c r="C39" s="49">
        <v>0</v>
      </c>
      <c r="D39" s="50">
        <v>0</v>
      </c>
      <c r="E39" s="51">
        <f t="shared" si="0"/>
        <v>0</v>
      </c>
      <c r="F39" s="51" t="e">
        <f t="shared" si="1"/>
        <v>#DIV/0!</v>
      </c>
      <c r="G39" s="23"/>
      <c r="H39" s="2"/>
      <c r="I39" s="2"/>
      <c r="J39" s="2"/>
      <c r="K39" s="2"/>
      <c r="L39" s="2"/>
      <c r="M39" s="2"/>
      <c r="N39" s="2"/>
    </row>
    <row r="40" spans="1:14" ht="27" customHeight="1" x14ac:dyDescent="0.25">
      <c r="A40" s="11" t="s">
        <v>60</v>
      </c>
      <c r="B40" s="25" t="s">
        <v>61</v>
      </c>
      <c r="C40" s="47">
        <v>4313138.21</v>
      </c>
      <c r="D40" s="48">
        <v>3834503.23</v>
      </c>
      <c r="E40" s="46">
        <f t="shared" si="0"/>
        <v>-478634.98</v>
      </c>
      <c r="F40" s="46">
        <f t="shared" si="1"/>
        <v>88.9028601288434</v>
      </c>
      <c r="G40" s="23"/>
      <c r="H40" s="2"/>
      <c r="I40" s="2"/>
      <c r="J40" s="2"/>
      <c r="K40" s="2"/>
      <c r="L40" s="2"/>
      <c r="M40" s="2"/>
      <c r="N40" s="2"/>
    </row>
    <row r="41" spans="1:14" ht="40.5" customHeight="1" outlineLevel="1" x14ac:dyDescent="0.25">
      <c r="A41" s="36" t="s">
        <v>62</v>
      </c>
      <c r="B41" s="37" t="s">
        <v>63</v>
      </c>
      <c r="C41" s="49">
        <v>3755271.55</v>
      </c>
      <c r="D41" s="50">
        <v>3397040.6</v>
      </c>
      <c r="E41" s="51">
        <f t="shared" si="0"/>
        <v>-358230.94999999972</v>
      </c>
      <c r="F41" s="51">
        <f t="shared" si="1"/>
        <v>90.460584667971617</v>
      </c>
      <c r="G41" s="23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36" t="s">
        <v>64</v>
      </c>
      <c r="B42" s="37" t="s">
        <v>65</v>
      </c>
      <c r="C42" s="49">
        <v>557866.66</v>
      </c>
      <c r="D42" s="50">
        <v>437462.63</v>
      </c>
      <c r="E42" s="51">
        <f t="shared" si="0"/>
        <v>-120404.03000000003</v>
      </c>
      <c r="F42" s="51">
        <f t="shared" si="1"/>
        <v>78.417059374008829</v>
      </c>
      <c r="G42" s="23"/>
      <c r="H42" s="2"/>
      <c r="I42" s="2"/>
      <c r="J42" s="2"/>
      <c r="K42" s="2"/>
      <c r="L42" s="2"/>
      <c r="M42" s="2"/>
      <c r="N42" s="2"/>
    </row>
    <row r="43" spans="1:14" ht="54" customHeight="1" x14ac:dyDescent="0.25">
      <c r="A43" s="11" t="s">
        <v>66</v>
      </c>
      <c r="B43" s="25" t="s">
        <v>67</v>
      </c>
      <c r="C43" s="47">
        <v>4960384.18</v>
      </c>
      <c r="D43" s="48">
        <v>6085016.6799999997</v>
      </c>
      <c r="E43" s="46">
        <f t="shared" si="0"/>
        <v>1124632.5</v>
      </c>
      <c r="F43" s="46">
        <f t="shared" si="1"/>
        <v>122.67228624215151</v>
      </c>
      <c r="G43" s="23"/>
      <c r="H43" s="2"/>
      <c r="I43" s="2"/>
      <c r="J43" s="2"/>
      <c r="K43" s="2"/>
      <c r="L43" s="2"/>
      <c r="M43" s="2"/>
      <c r="N43" s="2"/>
    </row>
    <row r="44" spans="1:14" ht="27" customHeight="1" outlineLevel="1" x14ac:dyDescent="0.25">
      <c r="A44" s="36" t="s">
        <v>68</v>
      </c>
      <c r="B44" s="37" t="s">
        <v>69</v>
      </c>
      <c r="C44" s="52">
        <v>0</v>
      </c>
      <c r="D44" s="50">
        <v>0</v>
      </c>
      <c r="E44" s="51">
        <f t="shared" si="0"/>
        <v>0</v>
      </c>
      <c r="F44" s="51" t="e">
        <f t="shared" si="1"/>
        <v>#DIV/0!</v>
      </c>
      <c r="G44" s="23"/>
      <c r="H44" s="2"/>
      <c r="I44" s="2"/>
      <c r="J44" s="2"/>
      <c r="K44" s="2"/>
      <c r="L44" s="2"/>
      <c r="M44" s="2"/>
      <c r="N44" s="2"/>
    </row>
    <row r="45" spans="1:14" ht="40.5" customHeight="1" outlineLevel="1" x14ac:dyDescent="0.25">
      <c r="A45" s="36" t="s">
        <v>70</v>
      </c>
      <c r="B45" s="37" t="s">
        <v>71</v>
      </c>
      <c r="C45" s="49">
        <v>4960384.18</v>
      </c>
      <c r="D45" s="50">
        <v>6085016.6799999997</v>
      </c>
      <c r="E45" s="51">
        <f t="shared" si="0"/>
        <v>1124632.5</v>
      </c>
      <c r="F45" s="51">
        <f t="shared" si="1"/>
        <v>122.67228624215151</v>
      </c>
      <c r="G45" s="23"/>
      <c r="H45" s="2"/>
      <c r="I45" s="2"/>
      <c r="J45" s="2"/>
      <c r="K45" s="2"/>
      <c r="L45" s="2"/>
      <c r="M45" s="2"/>
      <c r="N45" s="2"/>
    </row>
    <row r="46" spans="1:14" ht="27" customHeight="1" x14ac:dyDescent="0.25">
      <c r="A46" s="11" t="s">
        <v>72</v>
      </c>
      <c r="B46" s="25" t="s">
        <v>73</v>
      </c>
      <c r="C46" s="47">
        <v>29804288.309999999</v>
      </c>
      <c r="D46" s="48">
        <v>33176149.16</v>
      </c>
      <c r="E46" s="46">
        <f t="shared" si="0"/>
        <v>3371860.8500000015</v>
      </c>
      <c r="F46" s="46">
        <f t="shared" si="1"/>
        <v>111.31334127132526</v>
      </c>
      <c r="G46" s="23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36" t="s">
        <v>74</v>
      </c>
      <c r="B47" s="37" t="s">
        <v>75</v>
      </c>
      <c r="C47" s="49">
        <v>24.28</v>
      </c>
      <c r="D47" s="50">
        <v>40016.26</v>
      </c>
      <c r="E47" s="51">
        <f t="shared" si="0"/>
        <v>39991.980000000003</v>
      </c>
      <c r="F47" s="51">
        <f t="shared" si="1"/>
        <v>164811.61449752882</v>
      </c>
      <c r="G47" s="23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36" t="s">
        <v>76</v>
      </c>
      <c r="B48" s="37" t="s">
        <v>77</v>
      </c>
      <c r="C48" s="49">
        <v>53910</v>
      </c>
      <c r="D48" s="50">
        <v>76450</v>
      </c>
      <c r="E48" s="51">
        <f t="shared" si="0"/>
        <v>22540</v>
      </c>
      <c r="F48" s="51">
        <f t="shared" si="1"/>
        <v>141.81042478204415</v>
      </c>
      <c r="G48" s="23"/>
      <c r="H48" s="2"/>
      <c r="I48" s="2"/>
      <c r="J48" s="2"/>
      <c r="K48" s="2"/>
      <c r="L48" s="2"/>
      <c r="M48" s="2"/>
      <c r="N48" s="2"/>
    </row>
    <row r="49" spans="1:14" ht="27" customHeight="1" outlineLevel="1" x14ac:dyDescent="0.25">
      <c r="A49" s="36" t="s">
        <v>78</v>
      </c>
      <c r="B49" s="37" t="s">
        <v>79</v>
      </c>
      <c r="C49" s="49">
        <v>21030354.030000001</v>
      </c>
      <c r="D49" s="50">
        <v>24376282.899999999</v>
      </c>
      <c r="E49" s="51">
        <f t="shared" si="0"/>
        <v>3345928.8699999973</v>
      </c>
      <c r="F49" s="51">
        <f t="shared" si="1"/>
        <v>115.90999783088292</v>
      </c>
      <c r="G49" s="23"/>
      <c r="H49" s="2"/>
      <c r="I49" s="2"/>
      <c r="J49" s="2"/>
      <c r="K49" s="2"/>
      <c r="L49" s="2"/>
      <c r="M49" s="2"/>
      <c r="N49" s="2"/>
    </row>
    <row r="50" spans="1:14" ht="54" customHeight="1" outlineLevel="1" x14ac:dyDescent="0.25">
      <c r="A50" s="36" t="s">
        <v>80</v>
      </c>
      <c r="B50" s="37" t="s">
        <v>81</v>
      </c>
      <c r="C50" s="49">
        <v>8720000</v>
      </c>
      <c r="D50" s="50">
        <v>8683400</v>
      </c>
      <c r="E50" s="51">
        <f t="shared" si="0"/>
        <v>-36600</v>
      </c>
      <c r="F50" s="51">
        <f t="shared" si="1"/>
        <v>99.580275229357795</v>
      </c>
      <c r="G50" s="23"/>
      <c r="H50" s="2"/>
      <c r="I50" s="2"/>
      <c r="J50" s="2"/>
      <c r="K50" s="2"/>
      <c r="L50" s="2"/>
      <c r="M50" s="2"/>
      <c r="N50" s="2"/>
    </row>
    <row r="51" spans="1:14" ht="27" customHeight="1" x14ac:dyDescent="0.25">
      <c r="A51" s="11" t="s">
        <v>82</v>
      </c>
      <c r="B51" s="25" t="s">
        <v>83</v>
      </c>
      <c r="C51" s="47">
        <v>4349500.09</v>
      </c>
      <c r="D51" s="48">
        <v>9549532.4299999997</v>
      </c>
      <c r="E51" s="46">
        <f t="shared" si="0"/>
        <v>5200032.34</v>
      </c>
      <c r="F51" s="46">
        <f t="shared" si="1"/>
        <v>219.55471278079685</v>
      </c>
      <c r="G51" s="23"/>
      <c r="H51" s="2"/>
      <c r="I51" s="2"/>
      <c r="J51" s="2"/>
      <c r="K51" s="2"/>
      <c r="L51" s="2"/>
      <c r="M51" s="2"/>
      <c r="N51" s="2"/>
    </row>
    <row r="52" spans="1:14" ht="27" customHeight="1" outlineLevel="1" x14ac:dyDescent="0.25">
      <c r="A52" s="36" t="s">
        <v>84</v>
      </c>
      <c r="B52" s="37" t="s">
        <v>85</v>
      </c>
      <c r="C52" s="49">
        <v>2355288.41</v>
      </c>
      <c r="D52" s="50">
        <v>2143349.5699999998</v>
      </c>
      <c r="E52" s="51">
        <f t="shared" si="0"/>
        <v>-211938.84000000032</v>
      </c>
      <c r="F52" s="51">
        <f t="shared" si="1"/>
        <v>91.001575896176547</v>
      </c>
      <c r="G52" s="23"/>
      <c r="H52" s="2"/>
      <c r="I52" s="2"/>
      <c r="J52" s="2"/>
      <c r="K52" s="2"/>
      <c r="L52" s="2"/>
      <c r="M52" s="2"/>
      <c r="N52" s="2"/>
    </row>
    <row r="53" spans="1:14" s="19" customFormat="1" ht="25.5" outlineLevel="1" x14ac:dyDescent="0.25">
      <c r="A53" s="32" t="s">
        <v>98</v>
      </c>
      <c r="B53" s="33" t="s">
        <v>99</v>
      </c>
      <c r="C53" s="49">
        <v>1994211.68</v>
      </c>
      <c r="D53" s="50">
        <v>1086182.8600000001</v>
      </c>
      <c r="E53" s="51">
        <f t="shared" si="0"/>
        <v>-908028.81999999983</v>
      </c>
      <c r="F53" s="51">
        <f t="shared" si="1"/>
        <v>54.466778571871579</v>
      </c>
      <c r="G53" s="31"/>
    </row>
    <row r="54" spans="1:14" s="19" customFormat="1" ht="20.25" customHeight="1" outlineLevel="1" x14ac:dyDescent="0.25">
      <c r="A54" s="32" t="s">
        <v>102</v>
      </c>
      <c r="B54" s="41" t="s">
        <v>103</v>
      </c>
      <c r="C54" s="49">
        <v>0</v>
      </c>
      <c r="D54" s="50">
        <v>6320000</v>
      </c>
      <c r="E54" s="51">
        <f t="shared" si="0"/>
        <v>6320000</v>
      </c>
      <c r="F54" s="51" t="e">
        <f t="shared" si="1"/>
        <v>#DIV/0!</v>
      </c>
      <c r="G54" s="31"/>
    </row>
    <row r="55" spans="1:14" ht="18.75" customHeight="1" x14ac:dyDescent="0.25">
      <c r="A55" s="40" t="s">
        <v>86</v>
      </c>
      <c r="B55" s="42"/>
      <c r="C55" s="43">
        <f>C7+C11+C15+C17+C19+C21+C26+C30+C32+C35+C37+C40+C43+C46+C51</f>
        <v>327622564.87999994</v>
      </c>
      <c r="D55" s="44">
        <f>D7+D11+D15+D17+D19+D21+D26+D30+D32+D35+D37+D40+D43+D46+D51</f>
        <v>436161951.26999998</v>
      </c>
      <c r="E55" s="45">
        <f>E7+E11+E17+E19+E21+E26+E30+E32+E35+E37+E40+E43+E46+E51</f>
        <v>108539386.39000002</v>
      </c>
      <c r="F55" s="46">
        <f t="shared" ref="F55" si="2">D55/C55*100</f>
        <v>133.12939889526697</v>
      </c>
      <c r="G55" s="23"/>
      <c r="H55" s="2"/>
      <c r="I55" s="2"/>
      <c r="J55" s="2"/>
      <c r="K55" s="2"/>
      <c r="L55" s="2"/>
      <c r="M55" s="2"/>
    </row>
    <row r="56" spans="1:14" ht="12.75" customHeight="1" x14ac:dyDescent="0.25">
      <c r="A56" s="9"/>
      <c r="B56" s="6"/>
      <c r="C56" s="29"/>
      <c r="D56" s="30"/>
      <c r="E56" s="35"/>
      <c r="F56" s="29"/>
      <c r="G56" s="2"/>
      <c r="H56" s="2"/>
      <c r="I56" s="2"/>
      <c r="J56" s="2"/>
      <c r="K56" s="2"/>
      <c r="L56" s="2"/>
      <c r="M56" s="2"/>
    </row>
    <row r="57" spans="1:14" ht="12.75" customHeight="1" x14ac:dyDescent="0.25">
      <c r="A57" s="57"/>
      <c r="B57" s="57"/>
      <c r="C57" s="58"/>
      <c r="H57" s="7"/>
      <c r="I57" s="2"/>
      <c r="J57" s="2"/>
      <c r="K57" s="2"/>
      <c r="L57" s="2"/>
      <c r="M57" s="2"/>
    </row>
  </sheetData>
  <mergeCells count="8">
    <mergeCell ref="A2:F2"/>
    <mergeCell ref="F4:F5"/>
    <mergeCell ref="A57:C57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2017-09-27T07:01:08Z</dcterms:created>
  <dcterms:modified xsi:type="dcterms:W3CDTF">2024-07-17T12:04:24Z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