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41" i="1"/>
  <c r="E42" i="1"/>
  <c r="E44" i="1"/>
  <c r="E45" i="1"/>
  <c r="E47" i="1"/>
  <c r="E48" i="1"/>
  <c r="E49" i="1"/>
  <c r="E50" i="1"/>
  <c r="E52" i="1"/>
  <c r="E51" i="1" l="1"/>
  <c r="E46" i="1"/>
  <c r="E43" i="1"/>
  <c r="E40" i="1"/>
  <c r="E38" i="1"/>
  <c r="E35" i="1"/>
  <c r="E32" i="1"/>
  <c r="E30" i="1"/>
  <c r="E26" i="1"/>
  <c r="E21" i="1"/>
  <c r="E19" i="1"/>
  <c r="E17" i="1"/>
  <c r="E15" i="1"/>
  <c r="E11" i="1"/>
  <c r="E7" i="1"/>
  <c r="E53" i="1" l="1"/>
  <c r="F42" i="1"/>
  <c r="F41" i="1"/>
  <c r="F40" i="1"/>
  <c r="F33" i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9" i="1"/>
  <c r="F10" i="1"/>
  <c r="F8" i="1"/>
  <c r="F31" i="1"/>
  <c r="F47" i="1"/>
  <c r="F49" i="1"/>
  <c r="F52" i="1"/>
  <c r="F44" i="1"/>
  <c r="F45" i="1"/>
  <c r="F46" i="1"/>
  <c r="F50" i="1"/>
  <c r="F48" i="1"/>
  <c r="F51" i="1"/>
  <c r="F43" i="1"/>
  <c r="F7" i="1" l="1"/>
  <c r="F53" i="1"/>
</calcChain>
</file>

<file path=xl/sharedStrings.xml><?xml version="1.0" encoding="utf-8"?>
<sst xmlns="http://schemas.openxmlformats.org/spreadsheetml/2006/main" count="101" uniqueCount="101">
  <si>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</si>
  <si>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</si>
  <si>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</si>
  <si>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</si>
  <si>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</si>
  <si>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</si>
  <si>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</si>
  <si>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</si>
  <si>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</si>
  <si>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</si>
  <si>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</si>
  <si>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</si>
  <si>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</si>
  <si>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</si>
  <si>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</si>
  <si>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</si>
  <si>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</si>
  <si>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</si>
  <si>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</si>
  <si>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</si>
  <si>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</si>
  <si>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</si>
  <si>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</si>
  <si>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</si>
  <si>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</si>
  <si>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</si>
  <si>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</si>
  <si>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</si>
  <si>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</si>
  <si>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</si>
  <si>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</si>
  <si>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</si>
  <si>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</si>
  <si>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</si>
  <si>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</si>
  <si>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</si>
  <si>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</si>
  <si>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</si>
  <si>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</si>
  <si>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</si>
  <si>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</si>
  <si>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</si>
  <si>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</si>
  <si>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</si>
  <si>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</si>
  <si>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</si>
  <si>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</si>
  <si>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</si>
  <si>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</si>
  <si>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</si>
  <si>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</si>
  <si>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</si>
  <si>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</si>
  <si>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</si>
  <si>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</si>
  <si>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</si>
  <si>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</si>
  <si>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</si>
  <si>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</si>
  <si>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</si>
  <si>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</si>
  <si>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</si>
  <si>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</si>
  <si>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</si>
  <si>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</si>
  <si>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</si>
  <si>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</si>
  <si>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</si>
  <si>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</si>
  <si>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</si>
  <si>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</si>
  <si>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</si>
  <si>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</si>
  <si>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</si>
  <si>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</si>
  <si>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</si>
  <si>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</si>
  <si>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</si>
  <si>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</si>
  <si>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</si>
  <si>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</si>
  <si>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</si>
  <si>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</si>
  <si>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</si>
  <si>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</si>
  <si>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</si>
  <si>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</si>
  <si>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</si>
  <si>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</si>
  <si>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</si>
  <si>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</si>
  <si>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</si>
  <si>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</si>
  <si>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</si>
  <si>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</si>
  <si>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</si>
  <si>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</si>
  <si>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</si>
  <si>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 xml:space="preserve">Сравнительный анализ исполнения местного бюджета ЗАТО Видяево года в разрезе муниципальных программ 2 квартал 2019/2018 годов
</t>
  </si>
  <si>
    <t>Исполнено за 2 квартал 2018 года</t>
  </si>
  <si>
    <t>Исполнено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</si>
</sst>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4" fontId="5" fillId="0" borderId="9" xfId="14" applyNumberFormat="1" applyFont="1" applyBorder="1" applyAlignment="1" applyProtection="1">
      <alignment horizontal="right" vertical="top" shrinkToFit="1"/>
    </xf>
    <xf numFmtId="4" fontId="1" fillId="0" borderId="9" xfId="14" applyNumberFormat="1" applyBorder="1" applyAlignment="1" applyProtection="1">
      <alignment horizontal="right" vertical="top" shrinkToFit="1"/>
    </xf>
    <xf numFmtId="4" fontId="5" fillId="0" borderId="9" xfId="9" applyNumberFormat="1" applyFont="1" applyBorder="1" applyAlignment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4" fontId="6" fillId="5" borderId="2" xfId="11" applyFont="1" applyFill="1" applyProtection="1">
      <alignment horizontal="right" vertical="top" shrinkToFit="1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6" topLeftCell="A7" activePane="bottomLeft" state="frozen"/>
      <selection pane="bottomLeft" activeCell="A2" sqref="A2:F2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6" style="34" customWidth="1"/>
    <col min="4" max="4" width="15.42578125" style="34" customWidth="1"/>
    <col min="5" max="5" width="16.140625" style="41" customWidth="1"/>
    <col min="6" max="6" width="12.7109375" style="34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7"/>
      <c r="B1" s="18"/>
      <c r="C1" s="25"/>
      <c r="D1" s="25"/>
      <c r="E1" s="36"/>
      <c r="F1" s="25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43" t="s">
        <v>98</v>
      </c>
      <c r="B2" s="43"/>
      <c r="C2" s="43"/>
      <c r="D2" s="43"/>
      <c r="E2" s="43"/>
      <c r="F2" s="43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9"/>
      <c r="B3" s="19"/>
      <c r="C3" s="26"/>
      <c r="D3" s="26"/>
      <c r="E3" s="37"/>
      <c r="F3" s="27" t="s">
        <v>91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48" t="s">
        <v>0</v>
      </c>
      <c r="B4" s="50" t="s">
        <v>1</v>
      </c>
      <c r="C4" s="44" t="s">
        <v>99</v>
      </c>
      <c r="D4" s="44" t="s">
        <v>100</v>
      </c>
      <c r="E4" s="52" t="s">
        <v>89</v>
      </c>
      <c r="F4" s="44" t="s">
        <v>90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49"/>
      <c r="B5" s="51"/>
      <c r="C5" s="45"/>
      <c r="D5" s="45"/>
      <c r="E5" s="53"/>
      <c r="F5" s="45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0">
        <v>1</v>
      </c>
      <c r="B6" s="5">
        <v>2</v>
      </c>
      <c r="C6" s="28">
        <v>3</v>
      </c>
      <c r="D6" s="28">
        <v>4</v>
      </c>
      <c r="E6" s="38">
        <v>5</v>
      </c>
      <c r="F6" s="28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5" t="s">
        <v>2</v>
      </c>
      <c r="B7" s="16" t="s">
        <v>3</v>
      </c>
      <c r="C7" s="31">
        <v>126939264.43000001</v>
      </c>
      <c r="D7" s="54">
        <v>140906132.30000001</v>
      </c>
      <c r="E7" s="29">
        <f>D7-C7</f>
        <v>13966867.870000005</v>
      </c>
      <c r="F7" s="29">
        <f>D7/C7*100</f>
        <v>111.00279565406019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4</v>
      </c>
      <c r="B8" s="6" t="s">
        <v>5</v>
      </c>
      <c r="C8" s="30">
        <v>120309924.13</v>
      </c>
      <c r="D8" s="55">
        <v>133971174.66</v>
      </c>
      <c r="E8" s="39">
        <f t="shared" ref="E8:E52" si="0">D8-C8</f>
        <v>13661250.530000001</v>
      </c>
      <c r="F8" s="24">
        <f>D8/C8*100</f>
        <v>111.35504874497173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1" t="s">
        <v>6</v>
      </c>
      <c r="B9" s="6" t="s">
        <v>7</v>
      </c>
      <c r="C9" s="30">
        <v>957948.71</v>
      </c>
      <c r="D9" s="55">
        <v>1165541.23</v>
      </c>
      <c r="E9" s="39">
        <f t="shared" si="0"/>
        <v>207592.52000000002</v>
      </c>
      <c r="F9" s="24">
        <f t="shared" ref="F9:F10" si="1">D9/C9*100</f>
        <v>121.67052555454664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1" t="s">
        <v>8</v>
      </c>
      <c r="B10" s="6" t="s">
        <v>9</v>
      </c>
      <c r="C10" s="30">
        <v>5671391.5899999999</v>
      </c>
      <c r="D10" s="55">
        <v>5769416.4100000001</v>
      </c>
      <c r="E10" s="39">
        <f t="shared" si="0"/>
        <v>98024.820000000298</v>
      </c>
      <c r="F10" s="24">
        <f t="shared" si="1"/>
        <v>101.72840860033085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5" t="s">
        <v>10</v>
      </c>
      <c r="B11" s="16" t="s">
        <v>11</v>
      </c>
      <c r="C11" s="31">
        <v>9455704.9299999997</v>
      </c>
      <c r="D11" s="54">
        <v>9462637.2599999998</v>
      </c>
      <c r="E11" s="29">
        <f t="shared" si="0"/>
        <v>6932.3300000000745</v>
      </c>
      <c r="F11" s="29">
        <f t="shared" ref="F11:F22" si="2">D11/C11*100</f>
        <v>100.07331373019062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1" t="s">
        <v>12</v>
      </c>
      <c r="B12" s="6" t="s">
        <v>13</v>
      </c>
      <c r="C12" s="30">
        <v>6803352.6799999997</v>
      </c>
      <c r="D12" s="55">
        <v>6655193.9800000004</v>
      </c>
      <c r="E12" s="39">
        <f t="shared" si="0"/>
        <v>-148158.69999999925</v>
      </c>
      <c r="F12" s="24">
        <f t="shared" si="2"/>
        <v>97.822269299142093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1" t="s">
        <v>14</v>
      </c>
      <c r="B13" s="6" t="s">
        <v>15</v>
      </c>
      <c r="C13" s="30">
        <v>2652352.25</v>
      </c>
      <c r="D13" s="55">
        <v>2807443.28</v>
      </c>
      <c r="E13" s="39">
        <f t="shared" si="0"/>
        <v>155091.0299999998</v>
      </c>
      <c r="F13" s="24">
        <f t="shared" si="2"/>
        <v>105.84730139068066</v>
      </c>
      <c r="G13" s="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23" t="s">
        <v>96</v>
      </c>
      <c r="B14" s="21" t="s">
        <v>97</v>
      </c>
      <c r="C14" s="58">
        <v>0</v>
      </c>
      <c r="D14" s="55">
        <v>0</v>
      </c>
      <c r="E14" s="39">
        <f t="shared" si="0"/>
        <v>0</v>
      </c>
      <c r="F14" s="24">
        <v>0</v>
      </c>
      <c r="G14" s="4"/>
      <c r="H14" s="2"/>
      <c r="I14" s="2"/>
      <c r="J14" s="2"/>
      <c r="K14" s="2"/>
      <c r="L14" s="2"/>
      <c r="M14" s="2"/>
      <c r="N14" s="2"/>
    </row>
    <row r="15" spans="1:14" ht="38.25" x14ac:dyDescent="0.25">
      <c r="A15" s="22" t="s">
        <v>92</v>
      </c>
      <c r="B15" s="20" t="s">
        <v>93</v>
      </c>
      <c r="C15" s="31">
        <v>0</v>
      </c>
      <c r="D15" s="54">
        <v>0</v>
      </c>
      <c r="E15" s="29">
        <f t="shared" si="0"/>
        <v>0</v>
      </c>
      <c r="F15" s="31">
        <v>0</v>
      </c>
      <c r="G15" s="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23" t="s">
        <v>94</v>
      </c>
      <c r="B16" s="21" t="s">
        <v>95</v>
      </c>
      <c r="C16" s="58">
        <v>0</v>
      </c>
      <c r="D16" s="55">
        <v>0</v>
      </c>
      <c r="E16" s="39">
        <f t="shared" si="0"/>
        <v>0</v>
      </c>
      <c r="F16" s="30">
        <v>0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16</v>
      </c>
      <c r="B17" s="16" t="s">
        <v>17</v>
      </c>
      <c r="C17" s="31">
        <v>21105886.219999999</v>
      </c>
      <c r="D17" s="54">
        <v>19977534</v>
      </c>
      <c r="E17" s="29">
        <f t="shared" si="0"/>
        <v>-1128352.2199999988</v>
      </c>
      <c r="F17" s="24">
        <f t="shared" si="2"/>
        <v>94.653850550322929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1" t="s">
        <v>18</v>
      </c>
      <c r="B18" s="6" t="s">
        <v>19</v>
      </c>
      <c r="C18" s="30">
        <v>21105886.219999999</v>
      </c>
      <c r="D18" s="55">
        <v>19977534</v>
      </c>
      <c r="E18" s="39">
        <f t="shared" si="0"/>
        <v>-1128352.2199999988</v>
      </c>
      <c r="F18" s="24">
        <f t="shared" si="2"/>
        <v>94.653850550322929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5" t="s">
        <v>20</v>
      </c>
      <c r="B19" s="16" t="s">
        <v>21</v>
      </c>
      <c r="C19" s="31">
        <v>15387802.92</v>
      </c>
      <c r="D19" s="54">
        <v>13781332.039999999</v>
      </c>
      <c r="E19" s="29">
        <f t="shared" si="0"/>
        <v>-1606470.8800000008</v>
      </c>
      <c r="F19" s="29">
        <f t="shared" si="2"/>
        <v>89.560102320312268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1" t="s">
        <v>22</v>
      </c>
      <c r="B20" s="6" t="s">
        <v>23</v>
      </c>
      <c r="C20" s="30">
        <v>15387802.92</v>
      </c>
      <c r="D20" s="55">
        <v>13781332.039999999</v>
      </c>
      <c r="E20" s="39">
        <f t="shared" si="0"/>
        <v>-1606470.8800000008</v>
      </c>
      <c r="F20" s="24">
        <f t="shared" si="2"/>
        <v>89.560102320312268</v>
      </c>
      <c r="G20" s="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5" t="s">
        <v>24</v>
      </c>
      <c r="B21" s="16" t="s">
        <v>25</v>
      </c>
      <c r="C21" s="31">
        <v>39383750.560000002</v>
      </c>
      <c r="D21" s="54">
        <v>41401301.880000003</v>
      </c>
      <c r="E21" s="29">
        <f t="shared" si="0"/>
        <v>2017551.3200000003</v>
      </c>
      <c r="F21" s="29">
        <f t="shared" si="2"/>
        <v>105.12280138715158</v>
      </c>
      <c r="G21" s="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26</v>
      </c>
      <c r="B22" s="6" t="s">
        <v>27</v>
      </c>
      <c r="C22" s="30">
        <v>1857448.32</v>
      </c>
      <c r="D22" s="55">
        <v>2656031.4700000002</v>
      </c>
      <c r="E22" s="39">
        <f t="shared" si="0"/>
        <v>798583.15000000014</v>
      </c>
      <c r="F22" s="24">
        <f t="shared" si="2"/>
        <v>142.99355957316757</v>
      </c>
      <c r="G22" s="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28</v>
      </c>
      <c r="B23" s="6" t="s">
        <v>29</v>
      </c>
      <c r="C23" s="30">
        <v>3413677.15</v>
      </c>
      <c r="D23" s="55">
        <v>3525696.41</v>
      </c>
      <c r="E23" s="39">
        <f t="shared" si="0"/>
        <v>112019.26000000024</v>
      </c>
      <c r="F23" s="24">
        <f t="shared" ref="F23:F25" si="3">D23/C23*100</f>
        <v>103.28148372203272</v>
      </c>
      <c r="G23" s="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11" t="s">
        <v>30</v>
      </c>
      <c r="B24" s="6" t="s">
        <v>31</v>
      </c>
      <c r="C24" s="30">
        <v>6082024.0199999996</v>
      </c>
      <c r="D24" s="55">
        <v>3695454</v>
      </c>
      <c r="E24" s="39">
        <f t="shared" si="0"/>
        <v>-2386570.0199999996</v>
      </c>
      <c r="F24" s="24"/>
      <c r="G24" s="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11" t="s">
        <v>32</v>
      </c>
      <c r="B25" s="6" t="s">
        <v>33</v>
      </c>
      <c r="C25" s="30">
        <v>28030601.07</v>
      </c>
      <c r="D25" s="55">
        <v>31524120</v>
      </c>
      <c r="E25" s="39">
        <f t="shared" si="0"/>
        <v>3493518.9299999997</v>
      </c>
      <c r="F25" s="24">
        <f t="shared" si="3"/>
        <v>112.46323231269903</v>
      </c>
      <c r="G25" s="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5" t="s">
        <v>34</v>
      </c>
      <c r="B26" s="16" t="s">
        <v>35</v>
      </c>
      <c r="C26" s="31">
        <v>8494789.8900000006</v>
      </c>
      <c r="D26" s="54">
        <v>9673151.0099999998</v>
      </c>
      <c r="E26" s="29">
        <f t="shared" si="0"/>
        <v>1178361.1199999992</v>
      </c>
      <c r="F26" s="29">
        <f>D26/C26*100</f>
        <v>113.87157463879309</v>
      </c>
      <c r="G26" s="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11" t="s">
        <v>36</v>
      </c>
      <c r="B27" s="6" t="s">
        <v>37</v>
      </c>
      <c r="C27" s="30">
        <v>8494789.8900000006</v>
      </c>
      <c r="D27" s="55">
        <v>9673151.0099999998</v>
      </c>
      <c r="E27" s="39">
        <f t="shared" si="0"/>
        <v>1178361.1199999992</v>
      </c>
      <c r="F27" s="24">
        <f>D27/C27*100</f>
        <v>113.87157463879309</v>
      </c>
      <c r="G27" s="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11" t="s">
        <v>38</v>
      </c>
      <c r="B28" s="6" t="s">
        <v>39</v>
      </c>
      <c r="C28" s="30">
        <v>0</v>
      </c>
      <c r="D28" s="55">
        <v>0</v>
      </c>
      <c r="E28" s="39">
        <f t="shared" si="0"/>
        <v>0</v>
      </c>
      <c r="F28" s="24">
        <v>0</v>
      </c>
      <c r="G28" s="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11" t="s">
        <v>40</v>
      </c>
      <c r="B29" s="6" t="s">
        <v>41</v>
      </c>
      <c r="C29" s="30">
        <v>0</v>
      </c>
      <c r="D29" s="55">
        <v>0</v>
      </c>
      <c r="E29" s="39">
        <f t="shared" si="0"/>
        <v>0</v>
      </c>
      <c r="F29" s="24">
        <v>0</v>
      </c>
      <c r="G29" s="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5" t="s">
        <v>42</v>
      </c>
      <c r="B30" s="16" t="s">
        <v>43</v>
      </c>
      <c r="C30" s="31">
        <v>99999</v>
      </c>
      <c r="D30" s="54">
        <v>0</v>
      </c>
      <c r="E30" s="29">
        <f t="shared" si="0"/>
        <v>-99999</v>
      </c>
      <c r="F30" s="29">
        <v>0</v>
      </c>
      <c r="G30" s="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1" t="s">
        <v>44</v>
      </c>
      <c r="B31" s="6" t="s">
        <v>45</v>
      </c>
      <c r="C31" s="30">
        <v>99999</v>
      </c>
      <c r="D31" s="55">
        <v>0</v>
      </c>
      <c r="E31" s="39">
        <f t="shared" si="0"/>
        <v>-99999</v>
      </c>
      <c r="F31" s="24">
        <f t="shared" ref="F31:F53" ca="1" si="4">IF(INDIRECT("R[0]C[-3]", FALSE)&lt;&gt;0,INDIRECT("R[0]C[-2]", FALSE)*100/INDIRECT("R[0]C[-3]", FALSE),"")</f>
        <v>0</v>
      </c>
      <c r="G31" s="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5" t="s">
        <v>46</v>
      </c>
      <c r="B32" s="16" t="s">
        <v>47</v>
      </c>
      <c r="C32" s="31">
        <v>5946120.8300000001</v>
      </c>
      <c r="D32" s="54">
        <v>6269483.8600000003</v>
      </c>
      <c r="E32" s="29">
        <f t="shared" si="0"/>
        <v>323363.03000000026</v>
      </c>
      <c r="F32" s="29">
        <v>0</v>
      </c>
      <c r="G32" s="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11" t="s">
        <v>48</v>
      </c>
      <c r="B33" s="6" t="s">
        <v>49</v>
      </c>
      <c r="C33" s="30">
        <v>5887120.8300000001</v>
      </c>
      <c r="D33" s="55">
        <v>6069483.8600000003</v>
      </c>
      <c r="E33" s="39">
        <f t="shared" si="0"/>
        <v>182363.03000000026</v>
      </c>
      <c r="F33" s="24">
        <f>D33/C33*100</f>
        <v>103.09766072866557</v>
      </c>
      <c r="G33" s="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1" t="s">
        <v>50</v>
      </c>
      <c r="B34" s="6" t="s">
        <v>51</v>
      </c>
      <c r="C34" s="30">
        <v>59000</v>
      </c>
      <c r="D34" s="55">
        <v>200000</v>
      </c>
      <c r="E34" s="39">
        <f t="shared" si="0"/>
        <v>141000</v>
      </c>
      <c r="F34" s="24">
        <v>0</v>
      </c>
      <c r="G34" s="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5" t="s">
        <v>52</v>
      </c>
      <c r="B35" s="16" t="s">
        <v>53</v>
      </c>
      <c r="C35" s="31">
        <v>0</v>
      </c>
      <c r="D35" s="54">
        <v>695160</v>
      </c>
      <c r="E35" s="29">
        <f t="shared" si="0"/>
        <v>695160</v>
      </c>
      <c r="F35" s="29">
        <v>0</v>
      </c>
      <c r="G35" s="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1" t="s">
        <v>54</v>
      </c>
      <c r="B36" s="6" t="s">
        <v>55</v>
      </c>
      <c r="C36" s="30">
        <v>0</v>
      </c>
      <c r="D36" s="55">
        <v>298500</v>
      </c>
      <c r="E36" s="39">
        <f t="shared" si="0"/>
        <v>298500</v>
      </c>
      <c r="F36" s="24">
        <v>0</v>
      </c>
      <c r="G36" s="4"/>
      <c r="H36" s="2"/>
      <c r="I36" s="2"/>
      <c r="J36" s="2"/>
      <c r="K36" s="2"/>
      <c r="L36" s="2"/>
      <c r="M36" s="2"/>
      <c r="N36" s="2"/>
    </row>
    <row r="37" spans="1:14" ht="40.5" customHeight="1" outlineLevel="1" x14ac:dyDescent="0.25">
      <c r="A37" s="11" t="s">
        <v>56</v>
      </c>
      <c r="B37" s="6" t="s">
        <v>57</v>
      </c>
      <c r="C37" s="30">
        <v>0</v>
      </c>
      <c r="D37" s="55">
        <v>396660</v>
      </c>
      <c r="E37" s="39">
        <f t="shared" si="0"/>
        <v>396660</v>
      </c>
      <c r="F37" s="24">
        <v>0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5" t="s">
        <v>58</v>
      </c>
      <c r="B38" s="16" t="s">
        <v>59</v>
      </c>
      <c r="C38" s="31">
        <v>10000</v>
      </c>
      <c r="D38" s="54">
        <v>10000</v>
      </c>
      <c r="E38" s="29">
        <f t="shared" si="0"/>
        <v>0</v>
      </c>
      <c r="F38" s="29">
        <v>0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outlineLevel="1" x14ac:dyDescent="0.25">
      <c r="A39" s="11" t="s">
        <v>60</v>
      </c>
      <c r="B39" s="6" t="s">
        <v>61</v>
      </c>
      <c r="C39" s="30">
        <v>10000</v>
      </c>
      <c r="D39" s="55">
        <v>10000</v>
      </c>
      <c r="E39" s="39">
        <f t="shared" si="0"/>
        <v>0</v>
      </c>
      <c r="F39" s="24">
        <v>0</v>
      </c>
      <c r="G39" s="4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5" t="s">
        <v>62</v>
      </c>
      <c r="B40" s="16" t="s">
        <v>63</v>
      </c>
      <c r="C40" s="31">
        <v>6483444.6600000001</v>
      </c>
      <c r="D40" s="54">
        <v>5747612.6200000001</v>
      </c>
      <c r="E40" s="29">
        <f t="shared" si="0"/>
        <v>-735832.04</v>
      </c>
      <c r="F40" s="29">
        <f>D40/C40*100</f>
        <v>88.650600435602385</v>
      </c>
      <c r="G40" s="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11" t="s">
        <v>64</v>
      </c>
      <c r="B41" s="6" t="s">
        <v>65</v>
      </c>
      <c r="C41" s="30">
        <v>2840454</v>
      </c>
      <c r="D41" s="55">
        <v>2746715.09</v>
      </c>
      <c r="E41" s="39">
        <f t="shared" si="0"/>
        <v>-93738.910000000149</v>
      </c>
      <c r="F41" s="24">
        <f>D41/C41*100</f>
        <v>96.699861712247397</v>
      </c>
      <c r="G41" s="4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1" t="s">
        <v>66</v>
      </c>
      <c r="B42" s="6" t="s">
        <v>67</v>
      </c>
      <c r="C42" s="30">
        <v>3642990.66</v>
      </c>
      <c r="D42" s="55">
        <v>3000897.53</v>
      </c>
      <c r="E42" s="39">
        <f t="shared" si="0"/>
        <v>-642093.13000000035</v>
      </c>
      <c r="F42" s="24">
        <f>D42/C42*100</f>
        <v>82.374560081908072</v>
      </c>
      <c r="G42" s="4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5" t="s">
        <v>68</v>
      </c>
      <c r="B43" s="16" t="s">
        <v>69</v>
      </c>
      <c r="C43" s="31">
        <v>4115565.96</v>
      </c>
      <c r="D43" s="54">
        <v>4273580.9400000004</v>
      </c>
      <c r="E43" s="29">
        <f t="shared" si="0"/>
        <v>158014.98000000045</v>
      </c>
      <c r="F43" s="29">
        <f t="shared" ca="1" si="4"/>
        <v>103.83944715103048</v>
      </c>
      <c r="G43" s="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11" t="s">
        <v>70</v>
      </c>
      <c r="B44" s="6" t="s">
        <v>71</v>
      </c>
      <c r="C44" s="30">
        <v>155372</v>
      </c>
      <c r="D44" s="55">
        <v>166600</v>
      </c>
      <c r="E44" s="39">
        <f t="shared" si="0"/>
        <v>11228</v>
      </c>
      <c r="F44" s="24">
        <f t="shared" ca="1" si="4"/>
        <v>107.22652730221661</v>
      </c>
      <c r="G44" s="4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11" t="s">
        <v>72</v>
      </c>
      <c r="B45" s="6" t="s">
        <v>73</v>
      </c>
      <c r="C45" s="30">
        <v>3960193.96</v>
      </c>
      <c r="D45" s="55">
        <v>4106980.94</v>
      </c>
      <c r="E45" s="39">
        <f t="shared" si="0"/>
        <v>146786.97999999998</v>
      </c>
      <c r="F45" s="24">
        <f t="shared" ca="1" si="4"/>
        <v>103.70656037261367</v>
      </c>
      <c r="G45" s="4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5" t="s">
        <v>74</v>
      </c>
      <c r="B46" s="16" t="s">
        <v>75</v>
      </c>
      <c r="C46" s="31">
        <v>31650690.600000001</v>
      </c>
      <c r="D46" s="54">
        <v>30528210.850000001</v>
      </c>
      <c r="E46" s="29">
        <f t="shared" si="0"/>
        <v>-1122479.75</v>
      </c>
      <c r="F46" s="29">
        <f t="shared" ca="1" si="4"/>
        <v>96.453537888996323</v>
      </c>
      <c r="G46" s="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1" t="s">
        <v>76</v>
      </c>
      <c r="B47" s="6" t="s">
        <v>77</v>
      </c>
      <c r="C47" s="30">
        <v>37818.25</v>
      </c>
      <c r="D47" s="55">
        <v>0</v>
      </c>
      <c r="E47" s="39">
        <f t="shared" si="0"/>
        <v>-37818.25</v>
      </c>
      <c r="F47" s="24">
        <f t="shared" ca="1" si="4"/>
        <v>0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78</v>
      </c>
      <c r="B48" s="6" t="s">
        <v>79</v>
      </c>
      <c r="C48" s="30">
        <v>213040.04</v>
      </c>
      <c r="D48" s="55">
        <v>109506.52</v>
      </c>
      <c r="E48" s="39">
        <f t="shared" si="0"/>
        <v>-103533.52</v>
      </c>
      <c r="F48" s="24">
        <f t="shared" ca="1" si="4"/>
        <v>51.401849154741051</v>
      </c>
      <c r="G48" s="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1" t="s">
        <v>80</v>
      </c>
      <c r="B49" s="6" t="s">
        <v>81</v>
      </c>
      <c r="C49" s="30">
        <v>21418414.309999999</v>
      </c>
      <c r="D49" s="55">
        <v>21763849.329999998</v>
      </c>
      <c r="E49" s="39">
        <f t="shared" si="0"/>
        <v>345435.01999999955</v>
      </c>
      <c r="F49" s="24">
        <f t="shared" ca="1" si="4"/>
        <v>101.61279455612511</v>
      </c>
      <c r="G49" s="4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11" t="s">
        <v>82</v>
      </c>
      <c r="B50" s="6" t="s">
        <v>83</v>
      </c>
      <c r="C50" s="30">
        <v>9981418</v>
      </c>
      <c r="D50" s="55">
        <v>8654855</v>
      </c>
      <c r="E50" s="39">
        <f t="shared" si="0"/>
        <v>-1326563</v>
      </c>
      <c r="F50" s="24">
        <f t="shared" ca="1" si="4"/>
        <v>86.709673916070841</v>
      </c>
      <c r="G50" s="4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5" t="s">
        <v>84</v>
      </c>
      <c r="B51" s="16" t="s">
        <v>85</v>
      </c>
      <c r="C51" s="31">
        <v>3425833.94</v>
      </c>
      <c r="D51" s="54">
        <v>3568670.39</v>
      </c>
      <c r="E51" s="29">
        <f t="shared" si="0"/>
        <v>142836.45000000019</v>
      </c>
      <c r="F51" s="29">
        <f t="shared" ca="1" si="4"/>
        <v>104.16939211011494</v>
      </c>
      <c r="G51" s="4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11" t="s">
        <v>86</v>
      </c>
      <c r="B52" s="6" t="s">
        <v>87</v>
      </c>
      <c r="C52" s="30">
        <v>3425833.94</v>
      </c>
      <c r="D52" s="55">
        <v>3568670.39</v>
      </c>
      <c r="E52" s="39">
        <f t="shared" si="0"/>
        <v>142836.45000000019</v>
      </c>
      <c r="F52" s="24">
        <f t="shared" ca="1" si="4"/>
        <v>104.16939211011494</v>
      </c>
      <c r="G52" s="4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2" t="s">
        <v>88</v>
      </c>
      <c r="B53" s="7"/>
      <c r="C53" s="57">
        <v>272498853.94</v>
      </c>
      <c r="D53" s="56">
        <v>286294807.14999998</v>
      </c>
      <c r="E53" s="42">
        <f>E7+E11+E17+E19+E21+E26+E30+E32+E35+E38+E40+E43+E46+E51</f>
        <v>13795953.210000005</v>
      </c>
      <c r="F53" s="32">
        <f t="shared" ca="1" si="4"/>
        <v>105.06275641549583</v>
      </c>
      <c r="G53" s="4"/>
      <c r="H53" s="2"/>
      <c r="I53" s="2"/>
      <c r="J53" s="2"/>
      <c r="K53" s="2"/>
      <c r="L53" s="2"/>
      <c r="M53" s="2"/>
    </row>
    <row r="54" spans="1:14" ht="12.75" customHeight="1" x14ac:dyDescent="0.25">
      <c r="A54" s="13"/>
      <c r="B54" s="8"/>
      <c r="C54" s="33"/>
      <c r="D54" s="35"/>
      <c r="E54" s="40"/>
      <c r="F54" s="33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46"/>
      <c r="B55" s="46"/>
      <c r="C55" s="47"/>
      <c r="H55" s="9"/>
      <c r="I55" s="2"/>
      <c r="J55" s="2"/>
      <c r="K55" s="2"/>
      <c r="L55" s="2"/>
      <c r="M55" s="2"/>
    </row>
  </sheetData>
  <mergeCells count="8">
    <mergeCell ref="A2:F2"/>
    <mergeCell ref="F4:F5"/>
    <mergeCell ref="A55:C55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2017-09-27T07:01:08Z</dcterms:created>
  <dcterms:modified xsi:type="dcterms:W3CDTF">2019-08-07T12:34:49Z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