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2"/>
  </bookViews>
  <sheets>
    <sheet name="Анализ 1 кв. 2015 год" sheetId="1" r:id="rId1"/>
    <sheet name="Анализ 2 кв. 2015 год (2)" sheetId="2" r:id="rId2"/>
    <sheet name="Анализ 3 кв. 2015 год (3)" sheetId="3" r:id="rId3"/>
  </sheets>
  <definedNames>
    <definedName name="_xlnm.Print_Titles" localSheetId="0">'Анализ 1 кв. 2015 год'!$4:$4</definedName>
    <definedName name="_xlnm.Print_Titles" localSheetId="1">'Анализ 2 кв. 2015 год (2)'!$4:$4</definedName>
    <definedName name="_xlnm.Print_Titles" localSheetId="2">'Анализ 3 кв. 2015 год (3)'!$4:$4</definedName>
    <definedName name="_xlnm.Print_Area" localSheetId="0">'Анализ 1 кв. 2015 год'!$A$2:$G$52</definedName>
    <definedName name="_xlnm.Print_Area" localSheetId="1">'Анализ 2 кв. 2015 год (2)'!$A$2:$G$52</definedName>
    <definedName name="_xlnm.Print_Area" localSheetId="2">'Анализ 3 кв. 2015 год (3)'!$A$2:$G$52</definedName>
  </definedNames>
  <calcPr fullCalcOnLoad="1"/>
</workbook>
</file>

<file path=xl/sharedStrings.xml><?xml version="1.0" encoding="utf-8"?>
<sst xmlns="http://schemas.openxmlformats.org/spreadsheetml/2006/main" count="330" uniqueCount="114">
  <si>
    <t>70 0 0000</t>
  </si>
  <si>
    <t>Подпрограмма 1 "Модернизация образования ЗАТО Видяево"</t>
  </si>
  <si>
    <t>70 1 0000</t>
  </si>
  <si>
    <t>70 2 0000</t>
  </si>
  <si>
    <t>Подпрограмма 2 "Молодежь ЗАТО Видяево"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</si>
  <si>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</si>
  <si>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70 3 0000</t>
  </si>
  <si>
    <t>70 4 0000</t>
  </si>
  <si>
    <t>70 5 0000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</si>
  <si>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</si>
  <si>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</si>
  <si>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</si>
  <si>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</si>
  <si>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81 0 0000</t>
  </si>
  <si>
    <t>81 1 0000</t>
  </si>
  <si>
    <t>Муниципальная программа "Информационное общество ЗАТО Видяево"</t>
  </si>
  <si>
    <t>Подпрограмма 1 "Информирование населения о деятельности органов местного самоуправления ЗАТО Видяево"</t>
  </si>
  <si>
    <t>81 2 0000</t>
  </si>
  <si>
    <t>Подпрограмма 2 "Развитие информационного общества в ЗАТО Видяево"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</si>
  <si>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</si>
  <si>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Подпрограмма 1 "Повышение эффективности бюджетных расходов в ЗАТО Видяево"</t>
  </si>
  <si>
    <t>82 0 0000</t>
  </si>
  <si>
    <t>82 1 0000</t>
  </si>
  <si>
    <t>82 2 0000</t>
  </si>
  <si>
    <t>83 0 0000</t>
  </si>
  <si>
    <t>83 1 0000</t>
  </si>
  <si>
    <t>Муниципальная программа "Эффективное муниципальное управление в ЗАТО Видяево"</t>
  </si>
  <si>
    <t>Подпрограмма 1 "Развитие земельно-имущественных отношений на территории  ЗАТО Видяево"</t>
  </si>
  <si>
    <t>83 2 0000</t>
  </si>
  <si>
    <t>Подпрограмма 2 "Развитие муниципальной службы в городском округе ЗАТО Видяево"</t>
  </si>
  <si>
    <t>83 3 0000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</si>
  <si>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</si>
  <si>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 xml:space="preserve">Подпрограмма 4 «Отдых, оздоровление и занятость детей и молодежи ЗАТО Видяево» </t>
  </si>
  <si>
    <t>70 6 0000</t>
  </si>
  <si>
    <t>71 0 0000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</si>
  <si>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</si>
  <si>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</si>
  <si>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71 1 0000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</si>
  <si>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</si>
  <si>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71 2 0000</t>
  </si>
  <si>
    <t>73 0 0000</t>
  </si>
  <si>
    <t>73 1 0000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</si>
  <si>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</si>
  <si>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</si>
  <si>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</si>
  <si>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физической культуры и спорта в ЗАТО Видяево"</t>
  </si>
  <si>
    <t>Подпрограмма 1 "Развитие культуры и сохранение культурного наследия в ЗАТО Видяево"</t>
  </si>
  <si>
    <t>Муниципальная программа "Обеспечение комфортной среды проживания населения муниципального образования ЗАТО Видяево"</t>
  </si>
  <si>
    <t>Муниципальная программа "Развитие физической культуры и спорта ЗАТО Видяево"</t>
  </si>
  <si>
    <t>Муниципальная программа "Развитие образования ЗАТО Видяево"</t>
  </si>
  <si>
    <t>Подпрограмма 1 "Развитие жилищно-коммунального комплекса ЗАТО Видяево"</t>
  </si>
  <si>
    <t>75 0 0000</t>
  </si>
  <si>
    <t>75 1 0000</t>
  </si>
  <si>
    <t>75 2 0000</t>
  </si>
  <si>
    <t>Подпрограмма 2 "Благоустройство территории  ЗАТО Видяево"</t>
  </si>
  <si>
    <t>Подпрограмма 3 "Капитальный и текущий ремонт объектов муниципальной собственности ЗАТО Видяево"</t>
  </si>
  <si>
    <t>75 3 0000</t>
  </si>
  <si>
    <t>75 4 0000</t>
  </si>
  <si>
    <t>76 0 0000</t>
  </si>
  <si>
    <t>76 1 0000</t>
  </si>
  <si>
    <t>Подпрограмма 1 "Профилактика наркомании и алкоголизма в молодежной среде ЗАТО Видяево"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</si>
  <si>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</si>
  <si>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76 2 0000</t>
  </si>
  <si>
    <t>Подпрограмма 3 «Противодействие коррупции в ЗАТО Видяево»</t>
  </si>
  <si>
    <t>76 3 0000</t>
  </si>
  <si>
    <t>Подпрограмма 4 "Профилактика правонарушений и обеспечение общественной безопасности в ЗАТО Видяево"</t>
  </si>
  <si>
    <t>76 4 0000</t>
  </si>
  <si>
    <t>77 0 0000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</si>
  <si>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</si>
  <si>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</si>
  <si>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77 1 0000</t>
  </si>
  <si>
    <t>78 0 0000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</si>
  <si>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</si>
  <si>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</si>
  <si>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78 1 0000</t>
  </si>
  <si>
    <t>Подпрограмма 2 "Повышение безопасности дорожного движения и снижение дорожно-транспортного травматизма в ЗАТО Видяево"</t>
  </si>
  <si>
    <t>78 2 0000</t>
  </si>
  <si>
    <t>79 0 0000</t>
  </si>
  <si>
    <t>Муниципальная программа "Энергоэффективность и развитие энергетики в ЗАТО Видяево"</t>
  </si>
  <si>
    <t>Подпрограмма 1 "Энергосбережение и повышение энергетической эффективности в муниципальном образовании  ЗАТО Видяево"</t>
  </si>
  <si>
    <t>79 1 0000</t>
  </si>
  <si>
    <t>79 2 0000</t>
  </si>
  <si>
    <t>Подпрограмма 2 "Подготовка объектов и систем жизнеобеспечения на территории ЗАТО Видяево к работе в осенне-зимний период"</t>
  </si>
  <si>
    <t/>
  </si>
  <si>
    <t>Наименование</t>
  </si>
  <si>
    <t>Целевая статья</t>
  </si>
  <si>
    <t xml:space="preserve">    </t>
  </si>
  <si>
    <t>Непрограммная часть</t>
  </si>
  <si>
    <t>Непрограммная часть Совета депутатов ЗАТО Видяево</t>
  </si>
  <si>
    <t>Итого программная часть</t>
  </si>
  <si>
    <t>ВЦП «Методическое, информационно-техническое обеспечение деятельности муниципальных образовательных организаций ЗАТО Видяево»</t>
  </si>
  <si>
    <t>ВЦП "Обеспечение деятельности Администрации ЗАТО Видяево"</t>
  </si>
  <si>
    <t>ВЦП "Обеспечение качественного и эффективного управления бюджетными средствами ЗАТО Видяево"</t>
  </si>
  <si>
    <t>ВЦП "Обеспечение деятельности МКУ "Отдел образования, культуры, спорта и молодежной политики администрации ЗАТО Видяево"</t>
  </si>
  <si>
    <t>70 7 0000</t>
  </si>
  <si>
    <t>99 0 0000</t>
  </si>
  <si>
    <t>2014 год</t>
  </si>
  <si>
    <t>2015 год</t>
  </si>
  <si>
    <t>Исполнение за 2014 год</t>
  </si>
  <si>
    <t>Уточненный план 2015 года</t>
  </si>
  <si>
    <t>Исполнение на 1 октября 2015 года</t>
  </si>
  <si>
    <t>Исполнениие на 1 октября 2014 года</t>
  </si>
  <si>
    <t>Подпрограмма 4 "Отдых, оздоровление и занятость детей и молодежи ЗАТО Видяево"</t>
  </si>
  <si>
    <t>ВЦП "Осуществление финансово-экономических функций и бухгалтерского обслуживания муниципальных учреждений ЗАТО Видяево"</t>
  </si>
  <si>
    <t>99 1 0000</t>
  </si>
  <si>
    <t>Темп уточненного плана к исполнению предыдущего года, %</t>
  </si>
  <si>
    <t>Темп к соотв. периоду прошлого года, %</t>
  </si>
  <si>
    <t>Расходы бюджета всего</t>
  </si>
  <si>
    <t>Исполнениие на 1 апреля 2014 года</t>
  </si>
  <si>
    <t>Исполнение на 1 апреля 2015 года</t>
  </si>
  <si>
    <t>Итого непрограммная часть</t>
  </si>
  <si>
    <t>Сравнительный анализ расходов бюджета ЗАТО Видяево в разрезе муниципальных программ за 2014 и 2015 годов</t>
  </si>
  <si>
    <t>Исполнениие на 1 июля 2014 года</t>
  </si>
  <si>
    <t>Исполнение на 1 июля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</si>
</sst>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FFFF"/>
      <name val="Times New Roman"/>
      <family val="1"/>
    </font>
    <font>
      <b/>
      <sz val="10"/>
      <color rgb="FFFFFFFF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6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7" fillId="0" borderId="1">
      <alignment horizontal="center" wrapText="1"/>
      <protection/>
    </xf>
    <xf numFmtId="0" fontId="7" fillId="0" borderId="1">
      <alignment horizontal="center" wrapText="1"/>
      <protection/>
    </xf>
    <xf numFmtId="49" fontId="7" fillId="19" borderId="2">
      <alignment horizontal="center" vertical="center" wrapText="1"/>
      <protection/>
    </xf>
    <xf numFmtId="49" fontId="7" fillId="19" borderId="2">
      <alignment horizontal="center" vertical="center" wrapText="1"/>
      <protection/>
    </xf>
    <xf numFmtId="4" fontId="7" fillId="0" borderId="3">
      <alignment horizontal="right" shrinkToFit="1"/>
      <protection/>
    </xf>
    <xf numFmtId="4" fontId="7" fillId="0" borderId="3">
      <alignment horizontal="right" shrinkToFit="1"/>
      <protection/>
    </xf>
    <xf numFmtId="0" fontId="7" fillId="0" borderId="4">
      <alignment horizontal="center" wrapText="1"/>
      <protection/>
    </xf>
    <xf numFmtId="0" fontId="7" fillId="0" borderId="4">
      <alignment horizontal="center" wrapText="1"/>
      <protection/>
    </xf>
    <xf numFmtId="49" fontId="6" fillId="20" borderId="0">
      <alignment/>
      <protection/>
    </xf>
    <xf numFmtId="49" fontId="6" fillId="2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10" fillId="0" borderId="0">
      <alignment horizontal="right" wrapText="1"/>
      <protection/>
    </xf>
    <xf numFmtId="49" fontId="10" fillId="0" borderId="0">
      <alignment horizontal="right" wrapText="1"/>
      <protection/>
    </xf>
    <xf numFmtId="49" fontId="7" fillId="0" borderId="0">
      <alignment horizontal="center" wrapText="1"/>
      <protection/>
    </xf>
    <xf numFmtId="49" fontId="7" fillId="0" borderId="0">
      <alignment horizontal="center" wrapText="1"/>
      <protection/>
    </xf>
    <xf numFmtId="49" fontId="6" fillId="0" borderId="5">
      <alignment/>
      <protection/>
    </xf>
    <xf numFmtId="49" fontId="6" fillId="0" borderId="5">
      <alignment/>
      <protection/>
    </xf>
    <xf numFmtId="49" fontId="6" fillId="0" borderId="6">
      <alignment horizontal="center" wrapText="1"/>
      <protection/>
    </xf>
    <xf numFmtId="49" fontId="6" fillId="0" borderId="6">
      <alignment horizontal="center" wrapText="1"/>
      <protection/>
    </xf>
    <xf numFmtId="49" fontId="6" fillId="0" borderId="7">
      <alignment horizontal="center"/>
      <protection/>
    </xf>
    <xf numFmtId="49" fontId="6" fillId="0" borderId="7">
      <alignment horizontal="center"/>
      <protection/>
    </xf>
    <xf numFmtId="49" fontId="6" fillId="0" borderId="7">
      <alignment horizontal="right"/>
      <protection/>
    </xf>
    <xf numFmtId="49" fontId="6" fillId="0" borderId="7">
      <alignment horizontal="right"/>
      <protection/>
    </xf>
    <xf numFmtId="49" fontId="6" fillId="0" borderId="1">
      <alignment/>
      <protection/>
    </xf>
    <xf numFmtId="49" fontId="6" fillId="0" borderId="1">
      <alignment/>
      <protection/>
    </xf>
    <xf numFmtId="0" fontId="11" fillId="0" borderId="0">
      <alignment horizontal="left" wrapText="1"/>
      <protection/>
    </xf>
    <xf numFmtId="0" fontId="11" fillId="0" borderId="0">
      <alignment horizontal="left" wrapText="1"/>
      <protection/>
    </xf>
    <xf numFmtId="0" fontId="7" fillId="0" borderId="5">
      <alignment wrapText="1"/>
      <protection/>
    </xf>
    <xf numFmtId="0" fontId="7" fillId="0" borderId="5">
      <alignment wrapText="1"/>
      <protection/>
    </xf>
    <xf numFmtId="0" fontId="11" fillId="19" borderId="8">
      <alignment horizontal="center" wrapText="1"/>
      <protection/>
    </xf>
    <xf numFmtId="0" fontId="11" fillId="19" borderId="8">
      <alignment horizontal="center" wrapText="1"/>
      <protection/>
    </xf>
    <xf numFmtId="0" fontId="11" fillId="19" borderId="9">
      <alignment horizontal="center" vertical="center" wrapText="1"/>
      <protection/>
    </xf>
    <xf numFmtId="0" fontId="11" fillId="19" borderId="9">
      <alignment horizontal="center" vertical="center" wrapText="1"/>
      <protection/>
    </xf>
    <xf numFmtId="0" fontId="7" fillId="0" borderId="10">
      <alignment horizontal="center" wrapText="1"/>
      <protection/>
    </xf>
    <xf numFmtId="0" fontId="7" fillId="0" borderId="10">
      <alignment horizontal="center" wrapText="1"/>
      <protection/>
    </xf>
    <xf numFmtId="0" fontId="13" fillId="0" borderId="10">
      <alignment horizontal="left" wrapText="1"/>
      <protection/>
    </xf>
    <xf numFmtId="0" fontId="13" fillId="0" borderId="10">
      <alignment horizontal="left" wrapText="1"/>
      <protection/>
    </xf>
    <xf numFmtId="0" fontId="7" fillId="0" borderId="10">
      <alignment wrapText="1"/>
      <protection/>
    </xf>
    <xf numFmtId="0" fontId="7" fillId="0" borderId="10">
      <alignment wrapText="1"/>
      <protection/>
    </xf>
    <xf numFmtId="0" fontId="11" fillId="0" borderId="10">
      <alignment wrapText="1"/>
      <protection/>
    </xf>
    <xf numFmtId="0" fontId="11" fillId="0" borderId="10">
      <alignment wrapText="1"/>
      <protection/>
    </xf>
    <xf numFmtId="0" fontId="13" fillId="0" borderId="10">
      <alignment wrapText="1"/>
      <protection/>
    </xf>
    <xf numFmtId="0" fontId="13" fillId="0" borderId="10">
      <alignment wrapText="1"/>
      <protection/>
    </xf>
    <xf numFmtId="0" fontId="12" fillId="0" borderId="10">
      <alignment wrapText="1"/>
      <protection/>
    </xf>
    <xf numFmtId="0" fontId="12" fillId="0" borderId="10">
      <alignment wrapText="1"/>
      <protection/>
    </xf>
    <xf numFmtId="0" fontId="7" fillId="0" borderId="1">
      <alignment wrapText="1"/>
      <protection/>
    </xf>
    <xf numFmtId="0" fontId="7" fillId="0" borderId="1">
      <alignment wrapText="1"/>
      <protection/>
    </xf>
    <xf numFmtId="0" fontId="7" fillId="0" borderId="5">
      <alignment/>
      <protection/>
    </xf>
    <xf numFmtId="0" fontId="7" fillId="0" borderId="5">
      <alignment/>
      <protection/>
    </xf>
    <xf numFmtId="0" fontId="11" fillId="19" borderId="11">
      <alignment horizontal="center" wrapText="1"/>
      <protection/>
    </xf>
    <xf numFmtId="0" fontId="11" fillId="19" borderId="11">
      <alignment horizontal="center" wrapText="1"/>
      <protection/>
    </xf>
    <xf numFmtId="0" fontId="7" fillId="19" borderId="12">
      <alignment horizontal="center" vertical="center" wrapText="1"/>
      <protection/>
    </xf>
    <xf numFmtId="0" fontId="7" fillId="19" borderId="12">
      <alignment horizontal="center" vertical="center" wrapText="1"/>
      <protection/>
    </xf>
    <xf numFmtId="0" fontId="7" fillId="0" borderId="10">
      <alignment horizontal="center"/>
      <protection/>
    </xf>
    <xf numFmtId="0" fontId="7" fillId="0" borderId="10">
      <alignment horizontal="center"/>
      <protection/>
    </xf>
    <xf numFmtId="4" fontId="7" fillId="0" borderId="10">
      <alignment shrinkToFit="1"/>
      <protection/>
    </xf>
    <xf numFmtId="4" fontId="7" fillId="0" borderId="10">
      <alignment shrinkToFit="1"/>
      <protection/>
    </xf>
    <xf numFmtId="0" fontId="7" fillId="0" borderId="1">
      <alignment/>
      <protection/>
    </xf>
    <xf numFmtId="0" fontId="7" fillId="0" borderId="1">
      <alignment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11" fillId="19" borderId="13">
      <alignment horizontal="center" wrapText="1"/>
      <protection/>
    </xf>
    <xf numFmtId="0" fontId="11" fillId="19" borderId="13">
      <alignment horizontal="center" wrapText="1"/>
      <protection/>
    </xf>
    <xf numFmtId="49" fontId="7" fillId="19" borderId="12">
      <alignment horizontal="center" vertical="center" wrapText="1"/>
      <protection/>
    </xf>
    <xf numFmtId="49" fontId="7" fillId="19" borderId="12">
      <alignment horizontal="center" vertical="center" wrapText="1"/>
      <protection/>
    </xf>
    <xf numFmtId="0" fontId="7" fillId="0" borderId="0">
      <alignment horizontal="right" wrapText="1"/>
      <protection/>
    </xf>
    <xf numFmtId="0" fontId="7" fillId="0" borderId="0">
      <alignment horizontal="right" wrapText="1"/>
      <protection/>
    </xf>
    <xf numFmtId="0" fontId="6" fillId="0" borderId="5">
      <alignment horizontal="right"/>
      <protection/>
    </xf>
    <xf numFmtId="0" fontId="6" fillId="0" borderId="5">
      <alignment horizontal="right"/>
      <protection/>
    </xf>
    <xf numFmtId="0" fontId="7" fillId="19" borderId="14">
      <alignment horizontal="center" vertical="center" wrapText="1"/>
      <protection/>
    </xf>
    <xf numFmtId="0" fontId="7" fillId="19" borderId="14">
      <alignment horizontal="center" vertical="center" wrapText="1"/>
      <protection/>
    </xf>
    <xf numFmtId="0" fontId="7" fillId="0" borderId="2">
      <alignment horizontal="center"/>
      <protection/>
    </xf>
    <xf numFmtId="0" fontId="7" fillId="0" borderId="2">
      <alignment horizontal="center"/>
      <protection/>
    </xf>
    <xf numFmtId="4" fontId="7" fillId="0" borderId="2">
      <alignment shrinkToFit="1"/>
      <protection/>
    </xf>
    <xf numFmtId="4" fontId="7" fillId="0" borderId="2">
      <alignment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15">
      <alignment horizontal="center" wrapText="1"/>
      <protection/>
    </xf>
    <xf numFmtId="0" fontId="41" fillId="0" borderId="15">
      <alignment horizontal="center" wrapText="1"/>
      <protection/>
    </xf>
    <xf numFmtId="0" fontId="7" fillId="0" borderId="15">
      <alignment horizontal="left" vertical="center" wrapText="1"/>
      <protection/>
    </xf>
    <xf numFmtId="0" fontId="7" fillId="0" borderId="15">
      <alignment horizontal="left" vertical="center" wrapText="1"/>
      <protection/>
    </xf>
    <xf numFmtId="0" fontId="40" fillId="0" borderId="15">
      <alignment horizontal="center"/>
      <protection/>
    </xf>
    <xf numFmtId="0" fontId="40" fillId="0" borderId="15">
      <alignment horizontal="center"/>
      <protection/>
    </xf>
    <xf numFmtId="0" fontId="0" fillId="0" borderId="15">
      <alignment horizontal="center"/>
      <protection/>
    </xf>
    <xf numFmtId="0" fontId="0" fillId="0" borderId="15">
      <alignment horizontal="center"/>
      <protection/>
    </xf>
    <xf numFmtId="0" fontId="40" fillId="0" borderId="15">
      <alignment/>
      <protection/>
    </xf>
    <xf numFmtId="0" fontId="40" fillId="0" borderId="15">
      <alignment/>
      <protection/>
    </xf>
    <xf numFmtId="49" fontId="6" fillId="20" borderId="4">
      <alignment/>
      <protection/>
    </xf>
    <xf numFmtId="49" fontId="6" fillId="20" borderId="4">
      <alignment/>
      <protection/>
    </xf>
    <xf numFmtId="49" fontId="7" fillId="0" borderId="7">
      <alignment horizontal="right"/>
      <protection/>
    </xf>
    <xf numFmtId="49" fontId="7" fillId="0" borderId="7">
      <alignment horizontal="right"/>
      <protection/>
    </xf>
    <xf numFmtId="49" fontId="7" fillId="0" borderId="1">
      <alignment horizontal="right"/>
      <protection/>
    </xf>
    <xf numFmtId="49" fontId="7" fillId="0" borderId="1">
      <alignment horizontal="right"/>
      <protection/>
    </xf>
    <xf numFmtId="49" fontId="7" fillId="0" borderId="0">
      <alignment horizontal="right"/>
      <protection/>
    </xf>
    <xf numFmtId="49" fontId="7" fillId="0" borderId="0">
      <alignment horizontal="right"/>
      <protection/>
    </xf>
    <xf numFmtId="49" fontId="10" fillId="0" borderId="0">
      <alignment horizontal="right"/>
      <protection/>
    </xf>
    <xf numFmtId="49" fontId="10" fillId="0" borderId="0">
      <alignment horizontal="right"/>
      <protection/>
    </xf>
    <xf numFmtId="49" fontId="7" fillId="0" borderId="4">
      <alignment horizontal="right"/>
      <protection/>
    </xf>
    <xf numFmtId="49" fontId="7" fillId="0" borderId="4">
      <alignment horizontal="right"/>
      <protection/>
    </xf>
    <xf numFmtId="49" fontId="7" fillId="0" borderId="16">
      <alignment horizontal="right"/>
      <protection/>
    </xf>
    <xf numFmtId="49" fontId="7" fillId="0" borderId="16">
      <alignment horizontal="right"/>
      <protection/>
    </xf>
    <xf numFmtId="0" fontId="11" fillId="19" borderId="10">
      <alignment horizontal="center" vertical="center" wrapText="1"/>
      <protection/>
    </xf>
    <xf numFmtId="0" fontId="11" fillId="19" borderId="10">
      <alignment horizontal="center" vertical="center" wrapText="1"/>
      <protection/>
    </xf>
    <xf numFmtId="0" fontId="11" fillId="0" borderId="10">
      <alignment horizontal="left" vertical="center" wrapText="1"/>
      <protection/>
    </xf>
    <xf numFmtId="0" fontId="11" fillId="0" borderId="10">
      <alignment horizontal="left" vertical="center"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12">
      <alignment wrapText="1"/>
      <protection/>
    </xf>
    <xf numFmtId="0" fontId="7" fillId="0" borderId="12">
      <alignment wrapText="1"/>
      <protection/>
    </xf>
    <xf numFmtId="0" fontId="7" fillId="19" borderId="10">
      <alignment horizontal="center" vertical="center" wrapText="1"/>
      <protection/>
    </xf>
    <xf numFmtId="0" fontId="7" fillId="19" borderId="10">
      <alignment horizontal="center" vertical="center" wrapText="1"/>
      <protection/>
    </xf>
    <xf numFmtId="4" fontId="7" fillId="0" borderId="10">
      <alignment horizontal="right" shrinkToFit="1"/>
      <protection/>
    </xf>
    <xf numFmtId="4" fontId="7" fillId="0" borderId="10">
      <alignment horizontal="right" shrinkToFit="1"/>
      <protection/>
    </xf>
    <xf numFmtId="4" fontId="7" fillId="0" borderId="1">
      <alignment horizontal="right" shrinkToFit="1"/>
      <protection/>
    </xf>
    <xf numFmtId="4" fontId="7" fillId="0" borderId="1">
      <alignment horizontal="right" shrinkToFit="1"/>
      <protection/>
    </xf>
    <xf numFmtId="4" fontId="7" fillId="0" borderId="0">
      <alignment horizontal="right" shrinkToFit="1"/>
      <protection/>
    </xf>
    <xf numFmtId="4" fontId="7" fillId="0" borderId="0">
      <alignment horizontal="right" shrinkToFit="1"/>
      <protection/>
    </xf>
    <xf numFmtId="4" fontId="7" fillId="0" borderId="5">
      <alignment horizontal="right" shrinkToFit="1"/>
      <protection/>
    </xf>
    <xf numFmtId="4" fontId="7" fillId="0" borderId="5">
      <alignment horizontal="right" shrinkToFit="1"/>
      <protection/>
    </xf>
    <xf numFmtId="4" fontId="7" fillId="0" borderId="12">
      <alignment horizontal="right" shrinkToFit="1"/>
      <protection/>
    </xf>
    <xf numFmtId="4" fontId="7" fillId="0" borderId="12">
      <alignment horizontal="right" shrinkToFit="1"/>
      <protection/>
    </xf>
    <xf numFmtId="4" fontId="10" fillId="0" borderId="0">
      <alignment horizontal="left" shrinkToFit="1"/>
      <protection/>
    </xf>
    <xf numFmtId="4" fontId="10" fillId="0" borderId="0">
      <alignment horizontal="left" shrinkToFit="1"/>
      <protection/>
    </xf>
    <xf numFmtId="49" fontId="7" fillId="19" borderId="10">
      <alignment horizontal="center" vertical="center" wrapText="1"/>
      <protection/>
    </xf>
    <xf numFmtId="49" fontId="7" fillId="19" borderId="10">
      <alignment horizontal="center" vertical="center" wrapText="1"/>
      <protection/>
    </xf>
    <xf numFmtId="0" fontId="7" fillId="19" borderId="2">
      <alignment horizontal="center" vertical="center" wrapText="1"/>
      <protection/>
    </xf>
    <xf numFmtId="0" fontId="7" fillId="19" borderId="2">
      <alignment horizontal="center" vertical="center" wrapText="1"/>
      <protection/>
    </xf>
    <xf numFmtId="4" fontId="7" fillId="0" borderId="2">
      <alignment horizontal="right" shrinkToFit="1"/>
      <protection/>
    </xf>
    <xf numFmtId="4" fontId="7" fillId="0" borderId="2">
      <alignment horizontal="right" shrinkToFit="1"/>
      <protection/>
    </xf>
    <xf numFmtId="4" fontId="7" fillId="0" borderId="14">
      <alignment horizontal="right" shrinkToFit="1"/>
      <protection/>
    </xf>
    <xf numFmtId="4" fontId="7" fillId="0" borderId="14">
      <alignment horizontal="right" shrinkToFit="1"/>
      <protection/>
    </xf>
    <xf numFmtId="0" fontId="40" fillId="0" borderId="15">
      <alignment horizontal="left" vertical="center" wrapText="1"/>
      <protection/>
    </xf>
    <xf numFmtId="0" fontId="40" fillId="0" borderId="15">
      <alignment horizontal="left" vertical="center" wrapText="1"/>
      <protection/>
    </xf>
    <xf numFmtId="49" fontId="6" fillId="20" borderId="1">
      <alignment/>
      <protection/>
    </xf>
    <xf numFmtId="49" fontId="6" fillId="20" borderId="1">
      <alignment/>
      <protection/>
    </xf>
    <xf numFmtId="0" fontId="11" fillId="0" borderId="10">
      <alignment vertical="center" wrapText="1"/>
      <protection/>
    </xf>
    <xf numFmtId="0" fontId="11" fillId="0" borderId="10">
      <alignment vertical="center" wrapText="1"/>
      <protection/>
    </xf>
    <xf numFmtId="49" fontId="7" fillId="19" borderId="10">
      <alignment horizontal="center" vertical="center" wrapText="1"/>
      <protection/>
    </xf>
    <xf numFmtId="49" fontId="7" fillId="19" borderId="10">
      <alignment horizontal="center" vertical="center" wrapText="1"/>
      <protection/>
    </xf>
    <xf numFmtId="4" fontId="7" fillId="0" borderId="10">
      <alignment horizontal="right" shrinkToFit="1"/>
      <protection/>
    </xf>
    <xf numFmtId="4" fontId="7" fillId="0" borderId="10">
      <alignment horizontal="right" shrinkToFit="1"/>
      <protection/>
    </xf>
    <xf numFmtId="0" fontId="7" fillId="19" borderId="2">
      <alignment horizontal="center" vertical="center" wrapText="1"/>
      <protection/>
    </xf>
    <xf numFmtId="0" fontId="7" fillId="19" borderId="2">
      <alignment horizontal="center" vertical="center" wrapText="1"/>
      <protection/>
    </xf>
    <xf numFmtId="4" fontId="7" fillId="0" borderId="2">
      <alignment horizontal="right" shrinkToFit="1"/>
      <protection/>
    </xf>
    <xf numFmtId="4" fontId="7" fillId="0" borderId="2">
      <alignment horizontal="right" shrinkToFit="1"/>
      <protection/>
    </xf>
    <xf numFmtId="49" fontId="7" fillId="0" borderId="17">
      <alignment horizontal="right"/>
      <protection/>
    </xf>
    <xf numFmtId="49" fontId="7" fillId="0" borderId="17">
      <alignment horizontal="right"/>
      <protection/>
    </xf>
    <xf numFmtId="49" fontId="7" fillId="0" borderId="18">
      <alignment horizontal="right"/>
      <protection/>
    </xf>
    <xf numFmtId="49" fontId="7" fillId="0" borderId="18">
      <alignment horizontal="right"/>
      <protection/>
    </xf>
    <xf numFmtId="49" fontId="7" fillId="0" borderId="0">
      <alignment wrapText="1"/>
      <protection/>
    </xf>
    <xf numFmtId="49" fontId="7" fillId="0" borderId="0">
      <alignment wrapText="1"/>
      <protection/>
    </xf>
    <xf numFmtId="49" fontId="7" fillId="0" borderId="0">
      <alignment/>
      <protection/>
    </xf>
    <xf numFmtId="49" fontId="7" fillId="0" borderId="0">
      <alignment/>
      <protection/>
    </xf>
    <xf numFmtId="0" fontId="7" fillId="0" borderId="19">
      <alignment wrapText="1"/>
      <protection/>
    </xf>
    <xf numFmtId="0" fontId="7" fillId="0" borderId="19">
      <alignment wrapText="1"/>
      <protection/>
    </xf>
    <xf numFmtId="0" fontId="7" fillId="0" borderId="18">
      <alignment/>
      <protection/>
    </xf>
    <xf numFmtId="0" fontId="7" fillId="0" borderId="18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7" fillId="0" borderId="19">
      <alignment horizontal="right" shrinkToFit="1"/>
      <protection/>
    </xf>
    <xf numFmtId="4" fontId="7" fillId="0" borderId="19">
      <alignment horizontal="right" shrinkToFit="1"/>
      <protection/>
    </xf>
    <xf numFmtId="0" fontId="8" fillId="0" borderId="4">
      <alignment wrapText="1"/>
      <protection/>
    </xf>
    <xf numFmtId="0" fontId="8" fillId="0" borderId="4">
      <alignment wrapTex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20" applyNumberFormat="0" applyAlignment="0" applyProtection="0"/>
    <xf numFmtId="0" fontId="43" fillId="28" borderId="21" applyNumberFormat="0" applyAlignment="0" applyProtection="0"/>
    <xf numFmtId="0" fontId="44" fillId="28" borderId="20" applyNumberFormat="0" applyAlignment="0" applyProtection="0"/>
    <xf numFmtId="0" fontId="4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50" fillId="29" borderId="26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2" borderId="27" applyNumberFormat="0" applyFont="0" applyAlignment="0" applyProtection="0"/>
    <xf numFmtId="9" fontId="2" fillId="0" borderId="0" applyFont="0" applyFill="0" applyBorder="0" applyAlignment="0" applyProtection="0"/>
    <xf numFmtId="0" fontId="56" fillId="0" borderId="28" applyNumberFormat="0" applyFill="0" applyAlignment="0" applyProtection="0"/>
    <xf numFmtId="0" fontId="5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ont="1" applyFill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0" fillId="19" borderId="29" xfId="0" applyFont="1" applyFill="1" applyBorder="1" applyAlignment="1">
      <alignment horizontal="center" vertical="center" wrapText="1"/>
    </xf>
    <xf numFmtId="49" fontId="0" fillId="19" borderId="29" xfId="0" applyNumberFormat="1" applyFont="1" applyFill="1" applyBorder="1" applyAlignment="1">
      <alignment horizontal="center" vertical="center" wrapText="1"/>
    </xf>
    <xf numFmtId="49" fontId="0" fillId="19" borderId="30" xfId="0" applyNumberFormat="1" applyFont="1" applyFill="1" applyBorder="1" applyAlignment="1">
      <alignment horizontal="center" vertical="center" wrapText="1"/>
    </xf>
    <xf numFmtId="0" fontId="0" fillId="19" borderId="30" xfId="0" applyFont="1" applyFill="1" applyBorder="1" applyAlignment="1">
      <alignment horizontal="center" vertical="center" wrapText="1"/>
    </xf>
    <xf numFmtId="0" fontId="7" fillId="19" borderId="31" xfId="95" applyNumberFormat="1" applyFont="1" applyFill="1" applyBorder="1" applyProtection="1">
      <alignment horizontal="center" vertical="center" wrapText="1"/>
      <protection/>
    </xf>
    <xf numFmtId="0" fontId="7" fillId="19" borderId="14" xfId="114" applyNumberFormat="1" applyFont="1" applyFill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wrapText="1"/>
    </xf>
    <xf numFmtId="49" fontId="14" fillId="0" borderId="29" xfId="0" applyNumberFormat="1" applyFont="1" applyFill="1" applyBorder="1" applyAlignment="1">
      <alignment horizontal="center" wrapText="1"/>
    </xf>
    <xf numFmtId="4" fontId="14" fillId="0" borderId="29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 wrapText="1"/>
    </xf>
    <xf numFmtId="4" fontId="4" fillId="0" borderId="29" xfId="0" applyNumberFormat="1" applyFont="1" applyFill="1" applyBorder="1" applyAlignment="1">
      <alignment horizontal="center" wrapText="1"/>
    </xf>
    <xf numFmtId="0" fontId="59" fillId="0" borderId="29" xfId="0" applyFont="1" applyFill="1" applyBorder="1" applyAlignment="1">
      <alignment horizontal="left" wrapText="1"/>
    </xf>
    <xf numFmtId="49" fontId="59" fillId="0" borderId="29" xfId="0" applyNumberFormat="1" applyFont="1" applyFill="1" applyBorder="1" applyAlignment="1">
      <alignment horizontal="center" wrapText="1"/>
    </xf>
    <xf numFmtId="4" fontId="59" fillId="0" borderId="29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left" wrapText="1"/>
    </xf>
    <xf numFmtId="49" fontId="4" fillId="0" borderId="32" xfId="0" applyNumberFormat="1" applyFont="1" applyFill="1" applyBorder="1" applyAlignment="1">
      <alignment horizontal="center" wrapText="1"/>
    </xf>
    <xf numFmtId="4" fontId="4" fillId="0" borderId="32" xfId="0" applyNumberFormat="1" applyFont="1" applyFill="1" applyBorder="1" applyAlignment="1">
      <alignment horizontal="center" wrapText="1"/>
    </xf>
    <xf numFmtId="0" fontId="0" fillId="19" borderId="29" xfId="0" applyFont="1" applyFill="1" applyBorder="1" applyAlignment="1">
      <alignment horizontal="center" vertical="center" wrapText="1"/>
    </xf>
    <xf numFmtId="49" fontId="0" fillId="19" borderId="29" xfId="0" applyNumberFormat="1" applyFont="1" applyFill="1" applyBorder="1" applyAlignment="1">
      <alignment horizontal="center" vertical="center" wrapText="1"/>
    </xf>
    <xf numFmtId="0" fontId="60" fillId="19" borderId="33" xfId="0" applyFont="1" applyFill="1" applyBorder="1" applyAlignment="1">
      <alignment horizontal="left" wrapText="1"/>
    </xf>
    <xf numFmtId="49" fontId="60" fillId="19" borderId="34" xfId="0" applyNumberFormat="1" applyFont="1" applyFill="1" applyBorder="1" applyAlignment="1">
      <alignment horizontal="center" wrapText="1"/>
    </xf>
    <xf numFmtId="4" fontId="60" fillId="19" borderId="34" xfId="0" applyNumberFormat="1" applyFont="1" applyFill="1" applyBorder="1" applyAlignment="1">
      <alignment horizontal="center" wrapText="1"/>
    </xf>
    <xf numFmtId="4" fontId="14" fillId="19" borderId="35" xfId="0" applyNumberFormat="1" applyFont="1" applyFill="1" applyBorder="1" applyAlignment="1">
      <alignment horizontal="center" wrapText="1"/>
    </xf>
    <xf numFmtId="0" fontId="60" fillId="34" borderId="36" xfId="0" applyFont="1" applyFill="1" applyBorder="1" applyAlignment="1">
      <alignment horizontal="left" wrapText="1"/>
    </xf>
    <xf numFmtId="49" fontId="60" fillId="34" borderId="37" xfId="0" applyNumberFormat="1" applyFont="1" applyFill="1" applyBorder="1" applyAlignment="1">
      <alignment horizontal="center" wrapText="1"/>
    </xf>
    <xf numFmtId="4" fontId="60" fillId="34" borderId="37" xfId="0" applyNumberFormat="1" applyFont="1" applyFill="1" applyBorder="1" applyAlignment="1">
      <alignment horizontal="center" wrapText="1"/>
    </xf>
    <xf numFmtId="4" fontId="14" fillId="34" borderId="38" xfId="0" applyNumberFormat="1" applyFont="1" applyFill="1" applyBorder="1" applyAlignment="1">
      <alignment horizontal="center" wrapText="1"/>
    </xf>
    <xf numFmtId="0" fontId="60" fillId="35" borderId="33" xfId="0" applyFont="1" applyFill="1" applyBorder="1" applyAlignment="1">
      <alignment horizontal="left" wrapText="1"/>
    </xf>
    <xf numFmtId="49" fontId="60" fillId="35" borderId="34" xfId="0" applyNumberFormat="1" applyFont="1" applyFill="1" applyBorder="1" applyAlignment="1">
      <alignment horizontal="center" wrapText="1"/>
    </xf>
    <xf numFmtId="4" fontId="60" fillId="35" borderId="34" xfId="0" applyNumberFormat="1" applyFont="1" applyFill="1" applyBorder="1" applyAlignment="1">
      <alignment horizontal="center" wrapText="1"/>
    </xf>
    <xf numFmtId="4" fontId="14" fillId="35" borderId="35" xfId="0" applyNumberFormat="1" applyFont="1" applyFill="1" applyBorder="1" applyAlignment="1">
      <alignment horizontal="center" wrapText="1"/>
    </xf>
    <xf numFmtId="0" fontId="61" fillId="0" borderId="0" xfId="0" applyFont="1" applyFill="1" applyAlignment="1">
      <alignment horizontal="center" vertical="top" wrapText="1"/>
    </xf>
    <xf numFmtId="0" fontId="2" fillId="19" borderId="29" xfId="0" applyFont="1" applyFill="1" applyBorder="1" applyAlignment="1">
      <alignment horizontal="center" vertical="top" wrapText="1"/>
    </xf>
    <xf numFmtId="0" fontId="0" fillId="19" borderId="29" xfId="0" applyFont="1" applyFill="1" applyBorder="1" applyAlignment="1">
      <alignment horizontal="center" vertical="top" wrapText="1"/>
    </xf>
    <xf numFmtId="0" fontId="0" fillId="19" borderId="29" xfId="0" applyFont="1" applyFill="1" applyBorder="1" applyAlignment="1">
      <alignment horizontal="center" vertical="center" wrapText="1"/>
    </xf>
    <xf numFmtId="0" fontId="0" fillId="19" borderId="29" xfId="0" applyFont="1" applyFill="1" applyBorder="1" applyAlignment="1">
      <alignment vertical="top" wrapText="1"/>
    </xf>
    <xf numFmtId="49" fontId="0" fillId="19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19" borderId="39" xfId="0" applyFont="1" applyFill="1" applyBorder="1" applyAlignment="1">
      <alignment horizontal="center" vertical="top" wrapText="1"/>
    </xf>
    <xf numFmtId="0" fontId="2" fillId="19" borderId="40" xfId="0" applyFont="1" applyFill="1" applyBorder="1" applyAlignment="1">
      <alignment horizontal="center" vertical="top" wrapText="1"/>
    </xf>
    <xf numFmtId="0" fontId="0" fillId="19" borderId="40" xfId="0" applyFont="1" applyFill="1" applyBorder="1" applyAlignment="1">
      <alignment horizontal="center" vertical="top" wrapText="1"/>
    </xf>
    <xf numFmtId="0" fontId="0" fillId="19" borderId="41" xfId="0" applyFont="1" applyFill="1" applyBorder="1" applyAlignment="1">
      <alignment vertical="top" wrapText="1"/>
    </xf>
  </cellXfs>
  <cellStyles count="22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21" xfId="51"/>
    <cellStyle name="xl21 2" xfId="52"/>
    <cellStyle name="xl22" xfId="53"/>
    <cellStyle name="xl22 2" xfId="54"/>
    <cellStyle name="xl23" xfId="55"/>
    <cellStyle name="xl23 2" xfId="56"/>
    <cellStyle name="xl24" xfId="57"/>
    <cellStyle name="xl24 2" xfId="58"/>
    <cellStyle name="xl25" xfId="59"/>
    <cellStyle name="xl25 2" xfId="60"/>
    <cellStyle name="xl26" xfId="61"/>
    <cellStyle name="xl26 2" xfId="62"/>
    <cellStyle name="xl27" xfId="63"/>
    <cellStyle name="xl27 2" xfId="64"/>
    <cellStyle name="xl28" xfId="65"/>
    <cellStyle name="xl28 2" xfId="66"/>
    <cellStyle name="xl29" xfId="67"/>
    <cellStyle name="xl29 2" xfId="68"/>
    <cellStyle name="xl30" xfId="69"/>
    <cellStyle name="xl30 2" xfId="70"/>
    <cellStyle name="xl31" xfId="71"/>
    <cellStyle name="xl31 2" xfId="72"/>
    <cellStyle name="xl32" xfId="73"/>
    <cellStyle name="xl32 2" xfId="74"/>
    <cellStyle name="xl33" xfId="75"/>
    <cellStyle name="xl33 2" xfId="76"/>
    <cellStyle name="xl34" xfId="77"/>
    <cellStyle name="xl34 2" xfId="78"/>
    <cellStyle name="xl35" xfId="79"/>
    <cellStyle name="xl35 2" xfId="80"/>
    <cellStyle name="xl36" xfId="81"/>
    <cellStyle name="xl36 2" xfId="82"/>
    <cellStyle name="xl37" xfId="83"/>
    <cellStyle name="xl37 2" xfId="84"/>
    <cellStyle name="xl38" xfId="85"/>
    <cellStyle name="xl38 2" xfId="86"/>
    <cellStyle name="xl39" xfId="87"/>
    <cellStyle name="xl39 2" xfId="88"/>
    <cellStyle name="xl40" xfId="89"/>
    <cellStyle name="xl40 2" xfId="90"/>
    <cellStyle name="xl41" xfId="91"/>
    <cellStyle name="xl41 2" xfId="92"/>
    <cellStyle name="xl42" xfId="93"/>
    <cellStyle name="xl42 2" xfId="94"/>
    <cellStyle name="xl43" xfId="95"/>
    <cellStyle name="xl43 2" xfId="96"/>
    <cellStyle name="xl44" xfId="97"/>
    <cellStyle name="xl44 2" xfId="98"/>
    <cellStyle name="xl45" xfId="99"/>
    <cellStyle name="xl45 2" xfId="100"/>
    <cellStyle name="xl46" xfId="101"/>
    <cellStyle name="xl46 2" xfId="102"/>
    <cellStyle name="xl47" xfId="103"/>
    <cellStyle name="xl47 2" xfId="104"/>
    <cellStyle name="xl48" xfId="105"/>
    <cellStyle name="xl48 2" xfId="106"/>
    <cellStyle name="xl49" xfId="107"/>
    <cellStyle name="xl49 2" xfId="108"/>
    <cellStyle name="xl50" xfId="109"/>
    <cellStyle name="xl50 2" xfId="110"/>
    <cellStyle name="xl51" xfId="111"/>
    <cellStyle name="xl51 2" xfId="112"/>
    <cellStyle name="xl52" xfId="113"/>
    <cellStyle name="xl52 2" xfId="114"/>
    <cellStyle name="xl53" xfId="115"/>
    <cellStyle name="xl53 2" xfId="116"/>
    <cellStyle name="xl54" xfId="117"/>
    <cellStyle name="xl54 2" xfId="118"/>
    <cellStyle name="xl55" xfId="119"/>
    <cellStyle name="xl55 2" xfId="120"/>
    <cellStyle name="xl56" xfId="121"/>
    <cellStyle name="xl56 2" xfId="122"/>
    <cellStyle name="xl57" xfId="123"/>
    <cellStyle name="xl57 2" xfId="124"/>
    <cellStyle name="xl58" xfId="125"/>
    <cellStyle name="xl58 2" xfId="126"/>
    <cellStyle name="xl59" xfId="127"/>
    <cellStyle name="xl59 2" xfId="128"/>
    <cellStyle name="xl60" xfId="129"/>
    <cellStyle name="xl60 2" xfId="130"/>
    <cellStyle name="xl61" xfId="131"/>
    <cellStyle name="xl61 2" xfId="132"/>
    <cellStyle name="xl62" xfId="133"/>
    <cellStyle name="xl62 2" xfId="134"/>
    <cellStyle name="xl63" xfId="135"/>
    <cellStyle name="xl63 2" xfId="136"/>
    <cellStyle name="xl64" xfId="137"/>
    <cellStyle name="xl64 2" xfId="138"/>
    <cellStyle name="xl65" xfId="139"/>
    <cellStyle name="xl65 2" xfId="140"/>
    <cellStyle name="xl66" xfId="141"/>
    <cellStyle name="xl66 2" xfId="142"/>
    <cellStyle name="xl67" xfId="143"/>
    <cellStyle name="xl67 2" xfId="144"/>
    <cellStyle name="xl68" xfId="145"/>
    <cellStyle name="xl68 2" xfId="146"/>
    <cellStyle name="xl69" xfId="147"/>
    <cellStyle name="xl69 2" xfId="148"/>
    <cellStyle name="xl70" xfId="149"/>
    <cellStyle name="xl70 2" xfId="150"/>
    <cellStyle name="xl71" xfId="151"/>
    <cellStyle name="xl71 2" xfId="152"/>
    <cellStyle name="xl72" xfId="153"/>
    <cellStyle name="xl72 2" xfId="154"/>
    <cellStyle name="xl73" xfId="155"/>
    <cellStyle name="xl73 2" xfId="156"/>
    <cellStyle name="xl74" xfId="157"/>
    <cellStyle name="xl74 2" xfId="158"/>
    <cellStyle name="xl75" xfId="159"/>
    <cellStyle name="xl75 2" xfId="160"/>
    <cellStyle name="xl76" xfId="161"/>
    <cellStyle name="xl76 2" xfId="162"/>
    <cellStyle name="xl77" xfId="163"/>
    <cellStyle name="xl77 2" xfId="164"/>
    <cellStyle name="xl78" xfId="165"/>
    <cellStyle name="xl78 2" xfId="166"/>
    <cellStyle name="xl79" xfId="167"/>
    <cellStyle name="xl79 2" xfId="168"/>
    <cellStyle name="xl80" xfId="169"/>
    <cellStyle name="xl80 2" xfId="170"/>
    <cellStyle name="xl81" xfId="171"/>
    <cellStyle name="xl81 2" xfId="172"/>
    <cellStyle name="xl82" xfId="173"/>
    <cellStyle name="xl82 2" xfId="174"/>
    <cellStyle name="xl83" xfId="175"/>
    <cellStyle name="xl83 2" xfId="176"/>
    <cellStyle name="xl84" xfId="177"/>
    <cellStyle name="xl84 2" xfId="178"/>
    <cellStyle name="xl85" xfId="179"/>
    <cellStyle name="xl85 2" xfId="180"/>
    <cellStyle name="xl86" xfId="181"/>
    <cellStyle name="xl86 2" xfId="182"/>
    <cellStyle name="xl87" xfId="183"/>
    <cellStyle name="xl87 2" xfId="184"/>
    <cellStyle name="xl88" xfId="185"/>
    <cellStyle name="xl88 2" xfId="186"/>
    <cellStyle name="xl89" xfId="187"/>
    <cellStyle name="xl89 2" xfId="188"/>
    <cellStyle name="xl90" xfId="189"/>
    <cellStyle name="xl90 2" xfId="190"/>
    <cellStyle name="xl91" xfId="191"/>
    <cellStyle name="xl91 2" xfId="192"/>
    <cellStyle name="xl92" xfId="193"/>
    <cellStyle name="xl92 2" xfId="194"/>
    <cellStyle name="xl93" xfId="195"/>
    <cellStyle name="xl93 2" xfId="196"/>
    <cellStyle name="xl94" xfId="197"/>
    <cellStyle name="xl94 2" xfId="198"/>
    <cellStyle name="xl95" xfId="199"/>
    <cellStyle name="xl95 2" xfId="200"/>
    <cellStyle name="xl96" xfId="201"/>
    <cellStyle name="xl96 2" xfId="202"/>
    <cellStyle name="xl97" xfId="203"/>
    <cellStyle name="xl97 2" xfId="204"/>
    <cellStyle name="xl98" xfId="205"/>
    <cellStyle name="xl98 2" xfId="206"/>
    <cellStyle name="xl99" xfId="207"/>
    <cellStyle name="xl99 2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Обычный 2" xfId="229"/>
    <cellStyle name="Обычный 3" xfId="230"/>
    <cellStyle name="Followed Hyperlink" xfId="231"/>
    <cellStyle name="Плохой" xfId="232"/>
    <cellStyle name="Пояснение" xfId="233"/>
    <cellStyle name="Примечание" xfId="234"/>
    <cellStyle name="Percent" xfId="235"/>
    <cellStyle name="Связанная ячейка" xfId="236"/>
    <cellStyle name="Текст предупреждения" xfId="237"/>
    <cellStyle name="Comma" xfId="238"/>
    <cellStyle name="Comma [0]" xfId="239"/>
    <cellStyle name="Хороший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SheetLayoutView="75" zoomScalePageLayoutView="0" workbookViewId="0" topLeftCell="A1">
      <selection activeCell="E57" sqref="E57"/>
    </sheetView>
  </sheetViews>
  <sheetFormatPr defaultColWidth="9.33203125" defaultRowHeight="12.75"/>
  <cols>
    <col min="1" max="1" width="49" style="0" customWidth="1"/>
    <col min="2" max="2" width="13.83203125" style="9" customWidth="1"/>
    <col min="3" max="3" width="20.5" style="11" customWidth="1"/>
    <col min="4" max="4" width="20.33203125" style="9" customWidth="1"/>
    <col min="5" max="5" width="19.33203125" style="9" customWidth="1"/>
    <col min="6" max="6" width="16.33203125" style="9" customWidth="1"/>
    <col min="7" max="7" width="20.66015625" style="11" customWidth="1"/>
    <col min="8" max="8" width="16.66015625" style="11" customWidth="1"/>
    <col min="9" max="9" width="0.1640625" style="0" customWidth="1"/>
    <col min="10" max="10" width="9.66015625" style="0" customWidth="1"/>
    <col min="11" max="11" width="16.16015625" style="0" customWidth="1"/>
  </cols>
  <sheetData>
    <row r="1" spans="1:8" ht="18.75">
      <c r="A1" s="45" t="s">
        <v>111</v>
      </c>
      <c r="B1" s="45"/>
      <c r="C1" s="45"/>
      <c r="D1" s="45"/>
      <c r="E1" s="45"/>
      <c r="F1" s="45"/>
      <c r="G1" s="45"/>
      <c r="H1" s="45"/>
    </row>
    <row r="2" spans="1:8" ht="15.75">
      <c r="A2" s="1" t="s">
        <v>83</v>
      </c>
      <c r="B2" s="12"/>
      <c r="C2" s="51"/>
      <c r="D2" s="51"/>
      <c r="E2" s="51"/>
      <c r="F2" s="51"/>
      <c r="G2" s="51"/>
      <c r="H2"/>
    </row>
    <row r="3" spans="1:8" ht="13.5" thickBot="1">
      <c r="A3" s="48" t="s">
        <v>84</v>
      </c>
      <c r="B3" s="50" t="s">
        <v>85</v>
      </c>
      <c r="C3" s="46" t="s">
        <v>96</v>
      </c>
      <c r="D3" s="47"/>
      <c r="E3" s="52" t="s">
        <v>97</v>
      </c>
      <c r="F3" s="53"/>
      <c r="G3" s="54"/>
      <c r="H3" s="55"/>
    </row>
    <row r="4" spans="1:8" ht="76.5">
      <c r="A4" s="49"/>
      <c r="B4" s="47"/>
      <c r="C4" s="13" t="s">
        <v>98</v>
      </c>
      <c r="D4" s="14" t="s">
        <v>108</v>
      </c>
      <c r="E4" s="15" t="s">
        <v>99</v>
      </c>
      <c r="F4" s="17" t="s">
        <v>105</v>
      </c>
      <c r="G4" s="16" t="s">
        <v>109</v>
      </c>
      <c r="H4" s="18" t="s">
        <v>106</v>
      </c>
    </row>
    <row r="5" spans="1:8" ht="28.5">
      <c r="A5" s="19" t="s">
        <v>49</v>
      </c>
      <c r="B5" s="20" t="s">
        <v>0</v>
      </c>
      <c r="C5" s="21">
        <f>C6+C7+C8+C9+C10+C11+C12</f>
        <v>184277827.68</v>
      </c>
      <c r="D5" s="21">
        <f>D6+D7+D8+D9+D10+D11+D12</f>
        <v>42197284.23</v>
      </c>
      <c r="E5" s="21">
        <f>E6+E7+E8+E9+E10+E11+E12</f>
        <v>194857824</v>
      </c>
      <c r="F5" s="21">
        <f aca="true" t="shared" si="0" ref="F5:F11">E5/C5*100</f>
        <v>105.74132897766316</v>
      </c>
      <c r="G5" s="21">
        <f>G6+G7+G8+G9+G10+G11+G12</f>
        <v>42818138.83</v>
      </c>
      <c r="H5" s="21">
        <f>G5/D5*100</f>
        <v>101.47131411731614</v>
      </c>
    </row>
    <row r="6" spans="1:8" ht="30">
      <c r="A6" s="22" t="s">
        <v>1</v>
      </c>
      <c r="B6" s="23" t="s">
        <v>2</v>
      </c>
      <c r="C6" s="24">
        <v>167857023.11</v>
      </c>
      <c r="D6" s="24">
        <v>38909698</v>
      </c>
      <c r="E6" s="24">
        <v>162961986</v>
      </c>
      <c r="F6" s="24">
        <f t="shared" si="0"/>
        <v>97.08380559877307</v>
      </c>
      <c r="G6" s="24">
        <v>35876725</v>
      </c>
      <c r="H6" s="24">
        <f aca="true" t="shared" si="1" ref="H6:H54">G6/D6*100</f>
        <v>92.20509755691242</v>
      </c>
    </row>
    <row r="7" spans="1:8" s="4" customFormat="1" ht="24" customHeight="1">
      <c r="A7" s="22" t="s">
        <v>4</v>
      </c>
      <c r="B7" s="23" t="s">
        <v>3</v>
      </c>
      <c r="C7" s="24">
        <v>150000</v>
      </c>
      <c r="D7" s="24">
        <v>24500</v>
      </c>
      <c r="E7" s="24">
        <v>120000</v>
      </c>
      <c r="F7" s="24">
        <f t="shared" si="0"/>
        <v>80</v>
      </c>
      <c r="G7" s="24">
        <v>25000</v>
      </c>
      <c r="H7" s="24">
        <f t="shared" si="1"/>
        <v>102.04081632653062</v>
      </c>
    </row>
    <row r="8" spans="1:8" s="4" customFormat="1" ht="60">
      <c r="A8" s="22" t="s">
        <v>5</v>
      </c>
      <c r="B8" s="23" t="s">
        <v>6</v>
      </c>
      <c r="C8" s="24">
        <v>75000</v>
      </c>
      <c r="D8" s="24">
        <v>18000</v>
      </c>
      <c r="E8" s="24">
        <v>67000</v>
      </c>
      <c r="F8" s="24">
        <f t="shared" si="0"/>
        <v>89.33333333333333</v>
      </c>
      <c r="G8" s="24">
        <v>13000</v>
      </c>
      <c r="H8" s="24">
        <f t="shared" si="1"/>
        <v>72.22222222222221</v>
      </c>
    </row>
    <row r="9" spans="1:8" s="4" customFormat="1" ht="39" customHeight="1">
      <c r="A9" s="22" t="s">
        <v>32</v>
      </c>
      <c r="B9" s="23" t="s">
        <v>7</v>
      </c>
      <c r="C9" s="24">
        <v>970446.69</v>
      </c>
      <c r="D9" s="24">
        <v>91715</v>
      </c>
      <c r="E9" s="24">
        <v>979518</v>
      </c>
      <c r="F9" s="24">
        <f t="shared" si="0"/>
        <v>100.93475613791831</v>
      </c>
      <c r="G9" s="24">
        <v>94562</v>
      </c>
      <c r="H9" s="24">
        <f t="shared" si="1"/>
        <v>103.1041814316088</v>
      </c>
    </row>
    <row r="10" spans="1:8" s="4" customFormat="1" ht="60">
      <c r="A10" s="22" t="s">
        <v>93</v>
      </c>
      <c r="B10" s="23" t="s">
        <v>8</v>
      </c>
      <c r="C10" s="24">
        <v>8768508.21</v>
      </c>
      <c r="D10" s="24">
        <v>1780645.05</v>
      </c>
      <c r="E10" s="24">
        <v>5937400</v>
      </c>
      <c r="F10" s="24">
        <f t="shared" si="0"/>
        <v>67.71277231888455</v>
      </c>
      <c r="G10" s="24">
        <v>1205796.93</v>
      </c>
      <c r="H10" s="24">
        <f t="shared" si="1"/>
        <v>67.71686080839075</v>
      </c>
    </row>
    <row r="11" spans="1:8" s="5" customFormat="1" ht="60">
      <c r="A11" s="22" t="s">
        <v>90</v>
      </c>
      <c r="B11" s="23" t="s">
        <v>33</v>
      </c>
      <c r="C11" s="24">
        <v>6456849.67</v>
      </c>
      <c r="D11" s="24">
        <v>1372726.18</v>
      </c>
      <c r="E11" s="24">
        <v>8640800</v>
      </c>
      <c r="F11" s="24">
        <f t="shared" si="0"/>
        <v>133.8237753954089</v>
      </c>
      <c r="G11" s="24">
        <v>1823834.9</v>
      </c>
      <c r="H11" s="24">
        <f t="shared" si="1"/>
        <v>132.86225079498374</v>
      </c>
    </row>
    <row r="12" spans="1:8" ht="60">
      <c r="A12" s="25" t="s">
        <v>103</v>
      </c>
      <c r="B12" s="26" t="s">
        <v>94</v>
      </c>
      <c r="C12" s="27">
        <v>0</v>
      </c>
      <c r="D12" s="27">
        <v>0</v>
      </c>
      <c r="E12" s="27">
        <v>16151120</v>
      </c>
      <c r="F12" s="24">
        <v>0</v>
      </c>
      <c r="G12" s="27">
        <v>3779220</v>
      </c>
      <c r="H12" s="24">
        <v>0</v>
      </c>
    </row>
    <row r="13" spans="1:8" s="4" customFormat="1" ht="28.5">
      <c r="A13" s="19" t="s">
        <v>35</v>
      </c>
      <c r="B13" s="20" t="s">
        <v>34</v>
      </c>
      <c r="C13" s="21">
        <f>C14+C15</f>
        <v>15371630.850000001</v>
      </c>
      <c r="D13" s="21">
        <f>D14+D15</f>
        <v>3444330.61</v>
      </c>
      <c r="E13" s="21">
        <f>E14+E15</f>
        <v>16431033.5</v>
      </c>
      <c r="F13" s="21">
        <f aca="true" t="shared" si="2" ref="F13:F54">E13/C13*100</f>
        <v>106.89193398109738</v>
      </c>
      <c r="G13" s="21">
        <f>G14+G15</f>
        <v>3403907.8</v>
      </c>
      <c r="H13" s="21">
        <f t="shared" si="1"/>
        <v>98.82639576228136</v>
      </c>
    </row>
    <row r="14" spans="1:8" s="5" customFormat="1" ht="45">
      <c r="A14" s="22" t="s">
        <v>36</v>
      </c>
      <c r="B14" s="23" t="s">
        <v>37</v>
      </c>
      <c r="C14" s="24">
        <v>12077712.3</v>
      </c>
      <c r="D14" s="24">
        <v>2643518.29</v>
      </c>
      <c r="E14" s="24">
        <v>12956233.5</v>
      </c>
      <c r="F14" s="24">
        <f t="shared" si="2"/>
        <v>107.27390401574641</v>
      </c>
      <c r="G14" s="24">
        <v>2719826.55</v>
      </c>
      <c r="H14" s="24">
        <f t="shared" si="1"/>
        <v>102.88661744042633</v>
      </c>
    </row>
    <row r="15" spans="1:8" s="5" customFormat="1" ht="60">
      <c r="A15" s="22" t="s">
        <v>38</v>
      </c>
      <c r="B15" s="23" t="s">
        <v>39</v>
      </c>
      <c r="C15" s="24">
        <v>3293918.55</v>
      </c>
      <c r="D15" s="24">
        <v>800812.32</v>
      </c>
      <c r="E15" s="24">
        <v>3474800</v>
      </c>
      <c r="F15" s="24">
        <f t="shared" si="2"/>
        <v>105.4913759175982</v>
      </c>
      <c r="G15" s="24">
        <v>684081.25</v>
      </c>
      <c r="H15" s="24">
        <f t="shared" si="1"/>
        <v>85.42341731206133</v>
      </c>
    </row>
    <row r="16" spans="1:8" s="5" customFormat="1" ht="42.75">
      <c r="A16" s="19" t="s">
        <v>48</v>
      </c>
      <c r="B16" s="20" t="s">
        <v>40</v>
      </c>
      <c r="C16" s="21">
        <f>C17</f>
        <v>34596720</v>
      </c>
      <c r="D16" s="21">
        <f>D17</f>
        <v>7074400</v>
      </c>
      <c r="E16" s="21">
        <f>E17</f>
        <v>26096500</v>
      </c>
      <c r="F16" s="21">
        <f t="shared" si="2"/>
        <v>75.43056104740565</v>
      </c>
      <c r="G16" s="21">
        <f>G17</f>
        <v>6712225</v>
      </c>
      <c r="H16" s="21">
        <f t="shared" si="1"/>
        <v>94.88048456406197</v>
      </c>
    </row>
    <row r="17" spans="1:8" s="5" customFormat="1" ht="30">
      <c r="A17" s="22" t="s">
        <v>45</v>
      </c>
      <c r="B17" s="23" t="s">
        <v>41</v>
      </c>
      <c r="C17" s="24">
        <v>34596720</v>
      </c>
      <c r="D17" s="24">
        <v>7074400</v>
      </c>
      <c r="E17" s="24">
        <v>26096500</v>
      </c>
      <c r="F17" s="24">
        <f t="shared" si="2"/>
        <v>75.43056104740565</v>
      </c>
      <c r="G17" s="24">
        <v>6712225</v>
      </c>
      <c r="H17" s="24">
        <f t="shared" si="1"/>
        <v>94.88048456406197</v>
      </c>
    </row>
    <row r="18" spans="1:8" s="4" customFormat="1" ht="42.75">
      <c r="A18" s="19" t="s">
        <v>44</v>
      </c>
      <c r="B18" s="20" t="s">
        <v>42</v>
      </c>
      <c r="C18" s="21">
        <f>C19</f>
        <v>21625514.44</v>
      </c>
      <c r="D18" s="21">
        <f>D19</f>
        <v>4891047.5</v>
      </c>
      <c r="E18" s="21">
        <f>E19</f>
        <v>18268162</v>
      </c>
      <c r="F18" s="21">
        <f t="shared" si="2"/>
        <v>84.47504012302238</v>
      </c>
      <c r="G18" s="21">
        <f>G19</f>
        <v>4105690</v>
      </c>
      <c r="H18" s="21">
        <f t="shared" si="1"/>
        <v>83.94295904916073</v>
      </c>
    </row>
    <row r="19" spans="1:8" s="4" customFormat="1" ht="45">
      <c r="A19" s="22" t="s">
        <v>46</v>
      </c>
      <c r="B19" s="23" t="s">
        <v>43</v>
      </c>
      <c r="C19" s="24">
        <v>21625514.44</v>
      </c>
      <c r="D19" s="24">
        <v>4891047.5</v>
      </c>
      <c r="E19" s="24">
        <v>18268162</v>
      </c>
      <c r="F19" s="24">
        <f t="shared" si="2"/>
        <v>84.47504012302238</v>
      </c>
      <c r="G19" s="24">
        <v>4105690</v>
      </c>
      <c r="H19" s="24">
        <f t="shared" si="1"/>
        <v>83.94295904916073</v>
      </c>
    </row>
    <row r="20" spans="1:8" s="4" customFormat="1" ht="59.25" customHeight="1">
      <c r="A20" s="19" t="s">
        <v>47</v>
      </c>
      <c r="B20" s="20" t="s">
        <v>51</v>
      </c>
      <c r="C20" s="21">
        <f>C21+C22+C23+C24</f>
        <v>151982331.53</v>
      </c>
      <c r="D20" s="21">
        <f>D21+D22+D23+D24</f>
        <v>33488658</v>
      </c>
      <c r="E20" s="21">
        <f>E21+E22+E23+E24</f>
        <v>55867808.5</v>
      </c>
      <c r="F20" s="21">
        <f t="shared" si="2"/>
        <v>36.75941008246223</v>
      </c>
      <c r="G20" s="21">
        <f>G21+G22+G23+G24</f>
        <v>23816675.549999997</v>
      </c>
      <c r="H20" s="21">
        <f t="shared" si="1"/>
        <v>71.11863231425994</v>
      </c>
    </row>
    <row r="21" spans="1:8" s="4" customFormat="1" ht="30">
      <c r="A21" s="22" t="s">
        <v>50</v>
      </c>
      <c r="B21" s="23" t="s">
        <v>52</v>
      </c>
      <c r="C21" s="24">
        <v>90882899.67</v>
      </c>
      <c r="D21" s="24">
        <v>25825000</v>
      </c>
      <c r="E21" s="24">
        <v>3158100</v>
      </c>
      <c r="F21" s="24">
        <f t="shared" si="2"/>
        <v>3.47491113451178</v>
      </c>
      <c r="G21" s="24">
        <v>17397000</v>
      </c>
      <c r="H21" s="24">
        <f t="shared" si="1"/>
        <v>67.36495643756051</v>
      </c>
    </row>
    <row r="22" spans="1:8" s="4" customFormat="1" ht="30">
      <c r="A22" s="22" t="s">
        <v>54</v>
      </c>
      <c r="B22" s="23" t="s">
        <v>53</v>
      </c>
      <c r="C22" s="24">
        <v>6092000</v>
      </c>
      <c r="D22" s="24">
        <v>2443638</v>
      </c>
      <c r="E22" s="24">
        <v>4839160</v>
      </c>
      <c r="F22" s="24">
        <f t="shared" si="2"/>
        <v>79.43466841759684</v>
      </c>
      <c r="G22" s="24">
        <v>1775293.38</v>
      </c>
      <c r="H22" s="24">
        <f t="shared" si="1"/>
        <v>72.64960603821024</v>
      </c>
    </row>
    <row r="23" spans="1:8" s="4" customFormat="1" ht="45">
      <c r="A23" s="22" t="s">
        <v>55</v>
      </c>
      <c r="B23" s="23" t="s">
        <v>56</v>
      </c>
      <c r="C23" s="24">
        <v>18795000</v>
      </c>
      <c r="D23" s="24">
        <v>0</v>
      </c>
      <c r="E23" s="24">
        <v>5190000</v>
      </c>
      <c r="F23" s="24">
        <f t="shared" si="2"/>
        <v>27.613727055067837</v>
      </c>
      <c r="G23" s="24">
        <v>0</v>
      </c>
      <c r="H23" s="24">
        <v>0</v>
      </c>
    </row>
    <row r="24" spans="1:8" s="4" customFormat="1" ht="45">
      <c r="A24" s="22" t="s">
        <v>102</v>
      </c>
      <c r="B24" s="23" t="s">
        <v>57</v>
      </c>
      <c r="C24" s="24">
        <v>36212431.86</v>
      </c>
      <c r="D24" s="24">
        <v>5220020</v>
      </c>
      <c r="E24" s="24">
        <v>42680548.5</v>
      </c>
      <c r="F24" s="24">
        <f t="shared" si="2"/>
        <v>117.86159146948825</v>
      </c>
      <c r="G24" s="24">
        <v>4644382.17</v>
      </c>
      <c r="H24" s="24">
        <f t="shared" si="1"/>
        <v>88.97249761495166</v>
      </c>
    </row>
    <row r="25" spans="1:8" s="4" customFormat="1" ht="71.25">
      <c r="A25" s="19" t="s">
        <v>61</v>
      </c>
      <c r="B25" s="20" t="s">
        <v>58</v>
      </c>
      <c r="C25" s="21">
        <f>C26+C27+C28+C29</f>
        <v>13430899.67</v>
      </c>
      <c r="D25" s="21">
        <f>D26+D27+D28+D29</f>
        <v>2898249.5</v>
      </c>
      <c r="E25" s="21">
        <f>E26+E27+E28+E29</f>
        <v>14261200</v>
      </c>
      <c r="F25" s="21">
        <f t="shared" si="2"/>
        <v>106.18201572791585</v>
      </c>
      <c r="G25" s="21">
        <f>G26+G27+G28+G29</f>
        <v>2862072.28</v>
      </c>
      <c r="H25" s="21">
        <f t="shared" si="1"/>
        <v>98.75175618938259</v>
      </c>
    </row>
    <row r="26" spans="1:8" s="4" customFormat="1" ht="45">
      <c r="A26" s="22" t="s">
        <v>60</v>
      </c>
      <c r="B26" s="23" t="s">
        <v>59</v>
      </c>
      <c r="C26" s="24">
        <v>24000</v>
      </c>
      <c r="D26" s="24">
        <v>0</v>
      </c>
      <c r="E26" s="24">
        <v>20000</v>
      </c>
      <c r="F26" s="24">
        <f t="shared" si="2"/>
        <v>83.33333333333334</v>
      </c>
      <c r="G26" s="24">
        <v>2000</v>
      </c>
      <c r="H26" s="24">
        <v>0</v>
      </c>
    </row>
    <row r="27" spans="1:8" s="4" customFormat="1" ht="75">
      <c r="A27" s="22" t="s">
        <v>31</v>
      </c>
      <c r="B27" s="23" t="s">
        <v>62</v>
      </c>
      <c r="C27" s="24">
        <v>13166080.87</v>
      </c>
      <c r="D27" s="24">
        <v>2898249.5</v>
      </c>
      <c r="E27" s="24">
        <v>13805200</v>
      </c>
      <c r="F27" s="24">
        <f t="shared" si="2"/>
        <v>104.854285313227</v>
      </c>
      <c r="G27" s="24">
        <v>2860072.28</v>
      </c>
      <c r="H27" s="24">
        <f t="shared" si="1"/>
        <v>98.68274901798482</v>
      </c>
    </row>
    <row r="28" spans="1:8" s="4" customFormat="1" ht="30">
      <c r="A28" s="22" t="s">
        <v>63</v>
      </c>
      <c r="B28" s="23" t="s">
        <v>64</v>
      </c>
      <c r="C28" s="24">
        <v>1000</v>
      </c>
      <c r="D28" s="24">
        <v>0</v>
      </c>
      <c r="E28" s="24">
        <v>1000</v>
      </c>
      <c r="F28" s="24">
        <f t="shared" si="2"/>
        <v>100</v>
      </c>
      <c r="G28" s="24">
        <v>0</v>
      </c>
      <c r="H28" s="24">
        <v>0</v>
      </c>
    </row>
    <row r="29" spans="1:8" s="4" customFormat="1" ht="51" customHeight="1">
      <c r="A29" s="22" t="s">
        <v>65</v>
      </c>
      <c r="B29" s="23" t="s">
        <v>66</v>
      </c>
      <c r="C29" s="24">
        <v>239818.8</v>
      </c>
      <c r="D29" s="24">
        <v>0</v>
      </c>
      <c r="E29" s="24">
        <v>435000</v>
      </c>
      <c r="F29" s="24">
        <f t="shared" si="2"/>
        <v>181.38694714509455</v>
      </c>
      <c r="G29" s="24">
        <v>0</v>
      </c>
      <c r="H29" s="24">
        <v>0</v>
      </c>
    </row>
    <row r="30" spans="1:8" s="4" customFormat="1" ht="28.5">
      <c r="A30" s="19" t="s">
        <v>68</v>
      </c>
      <c r="B30" s="20" t="s">
        <v>67</v>
      </c>
      <c r="C30" s="21">
        <f>C31</f>
        <v>45000</v>
      </c>
      <c r="D30" s="21">
        <f>D31</f>
        <v>12000</v>
      </c>
      <c r="E30" s="21">
        <f>E31</f>
        <v>60000</v>
      </c>
      <c r="F30" s="21">
        <f t="shared" si="2"/>
        <v>133.33333333333331</v>
      </c>
      <c r="G30" s="21">
        <f>G31</f>
        <v>0</v>
      </c>
      <c r="H30" s="21">
        <f t="shared" si="1"/>
        <v>0</v>
      </c>
    </row>
    <row r="31" spans="1:8" s="4" customFormat="1" ht="30">
      <c r="A31" s="22" t="s">
        <v>69</v>
      </c>
      <c r="B31" s="23" t="s">
        <v>70</v>
      </c>
      <c r="C31" s="24">
        <v>45000</v>
      </c>
      <c r="D31" s="24">
        <v>12000</v>
      </c>
      <c r="E31" s="24">
        <v>60000</v>
      </c>
      <c r="F31" s="24">
        <f t="shared" si="2"/>
        <v>133.33333333333331</v>
      </c>
      <c r="G31" s="24">
        <v>0</v>
      </c>
      <c r="H31" s="24">
        <f t="shared" si="1"/>
        <v>0</v>
      </c>
    </row>
    <row r="32" spans="1:8" s="4" customFormat="1" ht="33.75" customHeight="1">
      <c r="A32" s="19" t="s">
        <v>72</v>
      </c>
      <c r="B32" s="20" t="s">
        <v>71</v>
      </c>
      <c r="C32" s="21">
        <f>C33+C34</f>
        <v>16874200</v>
      </c>
      <c r="D32" s="21">
        <f>D33+D34</f>
        <v>2141020</v>
      </c>
      <c r="E32" s="21">
        <f>E33+E34</f>
        <v>9418500</v>
      </c>
      <c r="F32" s="21">
        <f t="shared" si="2"/>
        <v>55.815979424209736</v>
      </c>
      <c r="G32" s="21">
        <f>G33+G34</f>
        <v>3100000</v>
      </c>
      <c r="H32" s="21">
        <f t="shared" si="1"/>
        <v>144.79080064642088</v>
      </c>
    </row>
    <row r="33" spans="1:8" s="4" customFormat="1" ht="30">
      <c r="A33" s="22" t="s">
        <v>73</v>
      </c>
      <c r="B33" s="23" t="s">
        <v>74</v>
      </c>
      <c r="C33" s="24">
        <v>16311700</v>
      </c>
      <c r="D33" s="24">
        <v>2066020</v>
      </c>
      <c r="E33" s="24">
        <v>9000000</v>
      </c>
      <c r="F33" s="24">
        <f t="shared" si="2"/>
        <v>55.1751196993569</v>
      </c>
      <c r="G33" s="24">
        <v>3000000</v>
      </c>
      <c r="H33" s="24">
        <f t="shared" si="1"/>
        <v>145.2067259755472</v>
      </c>
    </row>
    <row r="34" spans="1:8" s="4" customFormat="1" ht="60">
      <c r="A34" s="22" t="s">
        <v>75</v>
      </c>
      <c r="B34" s="23" t="s">
        <v>76</v>
      </c>
      <c r="C34" s="24">
        <v>562500</v>
      </c>
      <c r="D34" s="24">
        <v>75000</v>
      </c>
      <c r="E34" s="24">
        <v>418500</v>
      </c>
      <c r="F34" s="24">
        <f t="shared" si="2"/>
        <v>74.4</v>
      </c>
      <c r="G34" s="24">
        <v>100000</v>
      </c>
      <c r="H34" s="24">
        <f t="shared" si="1"/>
        <v>133.33333333333331</v>
      </c>
    </row>
    <row r="35" spans="1:8" s="4" customFormat="1" ht="42.75">
      <c r="A35" s="19" t="s">
        <v>78</v>
      </c>
      <c r="B35" s="20" t="s">
        <v>77</v>
      </c>
      <c r="C35" s="21">
        <f>C36+C37</f>
        <v>7081059.050000001</v>
      </c>
      <c r="D35" s="21">
        <f>D36+D37</f>
        <v>0</v>
      </c>
      <c r="E35" s="21">
        <f>E36+E37</f>
        <v>4991700</v>
      </c>
      <c r="F35" s="21">
        <f t="shared" si="2"/>
        <v>70.4936926066165</v>
      </c>
      <c r="G35" s="21">
        <f>G36+G37</f>
        <v>0</v>
      </c>
      <c r="H35" s="21">
        <v>0</v>
      </c>
    </row>
    <row r="36" spans="1:8" s="4" customFormat="1" ht="50.25" customHeight="1">
      <c r="A36" s="22" t="s">
        <v>79</v>
      </c>
      <c r="B36" s="23" t="s">
        <v>80</v>
      </c>
      <c r="C36" s="24">
        <v>2615346.68</v>
      </c>
      <c r="D36" s="24">
        <v>0</v>
      </c>
      <c r="E36" s="24">
        <v>891900</v>
      </c>
      <c r="F36" s="24">
        <f t="shared" si="2"/>
        <v>34.102553471037346</v>
      </c>
      <c r="G36" s="24">
        <v>0</v>
      </c>
      <c r="H36" s="24">
        <v>0</v>
      </c>
    </row>
    <row r="37" spans="1:8" s="4" customFormat="1" ht="60">
      <c r="A37" s="22" t="s">
        <v>82</v>
      </c>
      <c r="B37" s="23" t="s">
        <v>81</v>
      </c>
      <c r="C37" s="24">
        <v>4465712.37</v>
      </c>
      <c r="D37" s="24">
        <v>0</v>
      </c>
      <c r="E37" s="24">
        <v>4099800</v>
      </c>
      <c r="F37" s="24">
        <f t="shared" si="2"/>
        <v>91.80618141781487</v>
      </c>
      <c r="G37" s="24">
        <v>0</v>
      </c>
      <c r="H37" s="24">
        <v>0</v>
      </c>
    </row>
    <row r="38" spans="1:8" s="4" customFormat="1" ht="47.25" customHeight="1">
      <c r="A38" s="19" t="s">
        <v>11</v>
      </c>
      <c r="B38" s="20" t="s">
        <v>9</v>
      </c>
      <c r="C38" s="21">
        <f>C39</f>
        <v>41200</v>
      </c>
      <c r="D38" s="21">
        <f>D39</f>
        <v>800.73</v>
      </c>
      <c r="E38" s="21">
        <f>E39</f>
        <v>23300</v>
      </c>
      <c r="F38" s="21">
        <f t="shared" si="2"/>
        <v>56.55339805825243</v>
      </c>
      <c r="G38" s="21">
        <f>G39</f>
        <v>763.8</v>
      </c>
      <c r="H38" s="21">
        <f t="shared" si="1"/>
        <v>95.3879584878798</v>
      </c>
    </row>
    <row r="39" spans="1:8" s="4" customFormat="1" ht="45">
      <c r="A39" s="22" t="s">
        <v>12</v>
      </c>
      <c r="B39" s="23" t="s">
        <v>10</v>
      </c>
      <c r="C39" s="24">
        <v>41200</v>
      </c>
      <c r="D39" s="24">
        <v>800.73</v>
      </c>
      <c r="E39" s="24">
        <v>23300</v>
      </c>
      <c r="F39" s="24">
        <f t="shared" si="2"/>
        <v>56.55339805825243</v>
      </c>
      <c r="G39" s="24">
        <v>763.8</v>
      </c>
      <c r="H39" s="24">
        <f t="shared" si="1"/>
        <v>95.3879584878798</v>
      </c>
    </row>
    <row r="40" spans="1:8" s="4" customFormat="1" ht="42.75">
      <c r="A40" s="19" t="s">
        <v>15</v>
      </c>
      <c r="B40" s="20" t="s">
        <v>13</v>
      </c>
      <c r="C40" s="21">
        <f>C41+C42</f>
        <v>6997648.09</v>
      </c>
      <c r="D40" s="21">
        <f>D41+D42</f>
        <v>1078885.23</v>
      </c>
      <c r="E40" s="21">
        <f>E41+E42</f>
        <v>14151600</v>
      </c>
      <c r="F40" s="21">
        <f t="shared" si="2"/>
        <v>202.23366219606507</v>
      </c>
      <c r="G40" s="21">
        <f>G41+G42</f>
        <v>3969271.68</v>
      </c>
      <c r="H40" s="21">
        <f t="shared" si="1"/>
        <v>367.9049049545335</v>
      </c>
    </row>
    <row r="41" spans="1:8" s="4" customFormat="1" ht="45">
      <c r="A41" s="22" t="s">
        <v>16</v>
      </c>
      <c r="B41" s="23" t="s">
        <v>14</v>
      </c>
      <c r="C41" s="24">
        <v>3867200</v>
      </c>
      <c r="D41" s="24">
        <v>966800</v>
      </c>
      <c r="E41" s="24">
        <v>3878060</v>
      </c>
      <c r="F41" s="24">
        <f t="shared" si="2"/>
        <v>100.28082333471244</v>
      </c>
      <c r="G41" s="24">
        <v>968515</v>
      </c>
      <c r="H41" s="24">
        <f t="shared" si="1"/>
        <v>100.17738932561026</v>
      </c>
    </row>
    <row r="42" spans="1:8" s="4" customFormat="1" ht="31.5" customHeight="1">
      <c r="A42" s="22" t="s">
        <v>18</v>
      </c>
      <c r="B42" s="23" t="s">
        <v>17</v>
      </c>
      <c r="C42" s="24">
        <v>3130448.09</v>
      </c>
      <c r="D42" s="24">
        <v>112085.23</v>
      </c>
      <c r="E42" s="24">
        <v>10273540</v>
      </c>
      <c r="F42" s="24">
        <f t="shared" si="2"/>
        <v>328.18113268889886</v>
      </c>
      <c r="G42" s="24">
        <v>3000756.68</v>
      </c>
      <c r="H42" s="24">
        <f t="shared" si="1"/>
        <v>2677.209726919417</v>
      </c>
    </row>
    <row r="43" spans="1:8" s="4" customFormat="1" ht="90" customHeight="1">
      <c r="A43" s="19" t="s">
        <v>19</v>
      </c>
      <c r="B43" s="20" t="s">
        <v>21</v>
      </c>
      <c r="C43" s="21">
        <f>C44+C45</f>
        <v>7477137.34</v>
      </c>
      <c r="D43" s="21">
        <f>D44+D45</f>
        <v>1367179.16</v>
      </c>
      <c r="E43" s="21">
        <f>E44+E45</f>
        <v>8371452</v>
      </c>
      <c r="F43" s="21">
        <f t="shared" si="2"/>
        <v>111.96065578755305</v>
      </c>
      <c r="G43" s="21">
        <f>G44+G45</f>
        <v>1365054.65</v>
      </c>
      <c r="H43" s="21">
        <f t="shared" si="1"/>
        <v>99.84460632065223</v>
      </c>
    </row>
    <row r="44" spans="1:8" s="4" customFormat="1" ht="36" customHeight="1">
      <c r="A44" s="22" t="s">
        <v>20</v>
      </c>
      <c r="B44" s="23" t="s">
        <v>22</v>
      </c>
      <c r="C44" s="24">
        <v>488151</v>
      </c>
      <c r="D44" s="24">
        <v>0</v>
      </c>
      <c r="E44" s="24">
        <v>1245400</v>
      </c>
      <c r="F44" s="24">
        <f t="shared" si="2"/>
        <v>255.12597536418036</v>
      </c>
      <c r="G44" s="24">
        <v>85690</v>
      </c>
      <c r="H44" s="24">
        <v>0</v>
      </c>
    </row>
    <row r="45" spans="1:8" s="4" customFormat="1" ht="45">
      <c r="A45" s="22" t="s">
        <v>92</v>
      </c>
      <c r="B45" s="23" t="s">
        <v>23</v>
      </c>
      <c r="C45" s="24">
        <v>6988986.34</v>
      </c>
      <c r="D45" s="24">
        <v>1367179.16</v>
      </c>
      <c r="E45" s="24">
        <v>7126052</v>
      </c>
      <c r="F45" s="24">
        <f t="shared" si="2"/>
        <v>101.96116651731788</v>
      </c>
      <c r="G45" s="24">
        <v>1279364.65</v>
      </c>
      <c r="H45" s="24">
        <f t="shared" si="1"/>
        <v>93.57695665870156</v>
      </c>
    </row>
    <row r="46" spans="1:8" s="4" customFormat="1" ht="42.75">
      <c r="A46" s="19" t="s">
        <v>26</v>
      </c>
      <c r="B46" s="20" t="s">
        <v>24</v>
      </c>
      <c r="C46" s="21">
        <f>C47+C48+C49</f>
        <v>27363947.09</v>
      </c>
      <c r="D46" s="21">
        <f>D47+D48+D49</f>
        <v>6124695.53</v>
      </c>
      <c r="E46" s="21">
        <f>E47+E48+E49</f>
        <v>26517198</v>
      </c>
      <c r="F46" s="21">
        <f t="shared" si="2"/>
        <v>96.90560324789752</v>
      </c>
      <c r="G46" s="21">
        <f>G47+G48+G49</f>
        <v>5386808.91</v>
      </c>
      <c r="H46" s="21">
        <f t="shared" si="1"/>
        <v>87.95227262505243</v>
      </c>
    </row>
    <row r="47" spans="1:8" s="4" customFormat="1" ht="45">
      <c r="A47" s="22" t="s">
        <v>27</v>
      </c>
      <c r="B47" s="23" t="s">
        <v>25</v>
      </c>
      <c r="C47" s="24">
        <v>896137.5</v>
      </c>
      <c r="D47" s="24">
        <v>0</v>
      </c>
      <c r="E47" s="24">
        <v>250000</v>
      </c>
      <c r="F47" s="24">
        <f t="shared" si="2"/>
        <v>27.897504568216373</v>
      </c>
      <c r="G47" s="24">
        <v>0</v>
      </c>
      <c r="H47" s="24">
        <v>0</v>
      </c>
    </row>
    <row r="48" spans="1:8" s="4" customFormat="1" ht="33.75" customHeight="1">
      <c r="A48" s="22" t="s">
        <v>29</v>
      </c>
      <c r="B48" s="23" t="s">
        <v>28</v>
      </c>
      <c r="C48" s="24">
        <v>845845.14</v>
      </c>
      <c r="D48" s="24">
        <v>145974</v>
      </c>
      <c r="E48" s="24">
        <v>942200</v>
      </c>
      <c r="F48" s="24">
        <f t="shared" si="2"/>
        <v>111.39154857590125</v>
      </c>
      <c r="G48" s="24">
        <v>80485</v>
      </c>
      <c r="H48" s="24">
        <f t="shared" si="1"/>
        <v>55.13653116308384</v>
      </c>
    </row>
    <row r="49" spans="1:8" s="4" customFormat="1" ht="30">
      <c r="A49" s="22" t="s">
        <v>91</v>
      </c>
      <c r="B49" s="23" t="s">
        <v>30</v>
      </c>
      <c r="C49" s="24">
        <v>25621964.45</v>
      </c>
      <c r="D49" s="24">
        <v>5978721.53</v>
      </c>
      <c r="E49" s="24">
        <v>25324998</v>
      </c>
      <c r="F49" s="24">
        <f t="shared" si="2"/>
        <v>98.84096923723583</v>
      </c>
      <c r="G49" s="24">
        <v>5306323.91</v>
      </c>
      <c r="H49" s="24">
        <f t="shared" si="1"/>
        <v>88.7534882394832</v>
      </c>
    </row>
    <row r="50" spans="1:8" s="4" customFormat="1" ht="14.25">
      <c r="A50" s="19" t="s">
        <v>87</v>
      </c>
      <c r="B50" s="20" t="s">
        <v>95</v>
      </c>
      <c r="C50" s="21">
        <f>C51</f>
        <v>4889334.29</v>
      </c>
      <c r="D50" s="21">
        <f>D51</f>
        <v>1187058.96</v>
      </c>
      <c r="E50" s="21">
        <f>E51</f>
        <v>7441100</v>
      </c>
      <c r="F50" s="21">
        <f t="shared" si="2"/>
        <v>152.190452905195</v>
      </c>
      <c r="G50" s="21">
        <f>G51</f>
        <v>1479612.19</v>
      </c>
      <c r="H50" s="21">
        <f t="shared" si="1"/>
        <v>124.64521475833013</v>
      </c>
    </row>
    <row r="51" spans="1:8" s="4" customFormat="1" ht="30.75" thickBot="1">
      <c r="A51" s="28" t="s">
        <v>88</v>
      </c>
      <c r="B51" s="29" t="s">
        <v>104</v>
      </c>
      <c r="C51" s="30">
        <f>4889334.29</f>
        <v>4889334.29</v>
      </c>
      <c r="D51" s="30">
        <v>1187058.96</v>
      </c>
      <c r="E51" s="30">
        <v>7441100</v>
      </c>
      <c r="F51" s="30">
        <f t="shared" si="2"/>
        <v>152.190452905195</v>
      </c>
      <c r="G51" s="30">
        <v>1479612.19</v>
      </c>
      <c r="H51" s="30">
        <f t="shared" si="1"/>
        <v>124.64521475833013</v>
      </c>
    </row>
    <row r="52" spans="1:17" ht="19.5" customHeight="1" thickBot="1">
      <c r="A52" s="33" t="s">
        <v>89</v>
      </c>
      <c r="B52" s="34"/>
      <c r="C52" s="35">
        <f>C5+C13+C16+C18+C20+C25+C30+C32+C35+C38+C40+C43+C46</f>
        <v>487165115.73999995</v>
      </c>
      <c r="D52" s="35">
        <f>D5+D13+D16+D18+D20+D25+D30+D32+D35+D38+D40+D43+D46</f>
        <v>104718550.49000001</v>
      </c>
      <c r="E52" s="35">
        <f>E5+E13+E16+E18+E20+E25+E30+E32+E35+E38+E40+E43+E46</f>
        <v>389316278</v>
      </c>
      <c r="F52" s="35">
        <f t="shared" si="2"/>
        <v>79.9146460658686</v>
      </c>
      <c r="G52" s="35">
        <f>G5+G13+G16+G18+G20+G25+G30+G32+G35+G38+G40+G43+G46</f>
        <v>97540608.5</v>
      </c>
      <c r="H52" s="36">
        <f t="shared" si="1"/>
        <v>93.14549145646792</v>
      </c>
      <c r="Q52" s="6" t="s">
        <v>86</v>
      </c>
    </row>
    <row r="53" spans="1:8" ht="22.5" customHeight="1" thickBot="1">
      <c r="A53" s="37" t="s">
        <v>87</v>
      </c>
      <c r="B53" s="38"/>
      <c r="C53" s="39">
        <f>C50</f>
        <v>4889334.29</v>
      </c>
      <c r="D53" s="39">
        <f>D50</f>
        <v>1187058.96</v>
      </c>
      <c r="E53" s="39">
        <f>E50</f>
        <v>7441100</v>
      </c>
      <c r="F53" s="39">
        <f t="shared" si="2"/>
        <v>152.190452905195</v>
      </c>
      <c r="G53" s="39">
        <f>G50</f>
        <v>1479612.19</v>
      </c>
      <c r="H53" s="40">
        <f t="shared" si="1"/>
        <v>124.64521475833013</v>
      </c>
    </row>
    <row r="54" spans="1:8" ht="24" customHeight="1" thickBot="1">
      <c r="A54" s="41" t="s">
        <v>107</v>
      </c>
      <c r="B54" s="42"/>
      <c r="C54" s="43">
        <f>C52+C53</f>
        <v>492054450.03</v>
      </c>
      <c r="D54" s="43">
        <f>D52+D53</f>
        <v>105905609.45</v>
      </c>
      <c r="E54" s="43">
        <f>E52+E53</f>
        <v>396757378</v>
      </c>
      <c r="F54" s="43">
        <f t="shared" si="2"/>
        <v>80.63281979785167</v>
      </c>
      <c r="G54" s="43">
        <f>G52+G53</f>
        <v>99020220.69</v>
      </c>
      <c r="H54" s="44">
        <f t="shared" si="1"/>
        <v>93.49856084511677</v>
      </c>
    </row>
    <row r="55" spans="1:8" ht="12.75">
      <c r="A55" s="8"/>
      <c r="B55" s="3"/>
      <c r="C55" s="10"/>
      <c r="D55" s="3"/>
      <c r="E55" s="3"/>
      <c r="F55" s="3"/>
      <c r="G55" s="10"/>
      <c r="H55" s="10"/>
    </row>
    <row r="56" spans="1:8" ht="12.75">
      <c r="A56" s="8"/>
      <c r="B56" s="3"/>
      <c r="C56" s="10"/>
      <c r="D56" s="3"/>
      <c r="E56" s="3"/>
      <c r="F56" s="3"/>
      <c r="G56" s="10"/>
      <c r="H56" s="10"/>
    </row>
    <row r="57" spans="1:8" ht="12.75">
      <c r="A57" s="8"/>
      <c r="B57" s="3"/>
      <c r="C57" s="10"/>
      <c r="D57" s="3"/>
      <c r="E57" s="3"/>
      <c r="F57" s="3"/>
      <c r="G57" s="10"/>
      <c r="H57" s="10"/>
    </row>
    <row r="58" spans="1:8" ht="12.75">
      <c r="A58" s="8"/>
      <c r="B58" s="3"/>
      <c r="C58" s="10"/>
      <c r="D58" s="3"/>
      <c r="E58" s="3"/>
      <c r="F58" s="3"/>
      <c r="G58" s="10"/>
      <c r="H58" s="10"/>
    </row>
    <row r="59" spans="1:8" ht="12.75">
      <c r="A59" s="8"/>
      <c r="B59" s="3"/>
      <c r="C59" s="10"/>
      <c r="D59" s="3"/>
      <c r="E59" s="3"/>
      <c r="F59" s="3"/>
      <c r="G59" s="10"/>
      <c r="H59" s="10"/>
    </row>
    <row r="60" spans="1:8" ht="12.75">
      <c r="A60" s="8"/>
      <c r="B60" s="3"/>
      <c r="C60" s="10"/>
      <c r="D60" s="3"/>
      <c r="E60" s="3"/>
      <c r="F60" s="3"/>
      <c r="G60" s="10"/>
      <c r="H60" s="10"/>
    </row>
    <row r="61" spans="1:8" ht="12.75">
      <c r="A61" s="8"/>
      <c r="B61" s="3"/>
      <c r="C61" s="10"/>
      <c r="D61" s="3"/>
      <c r="E61" s="3"/>
      <c r="F61" s="3"/>
      <c r="G61" s="10"/>
      <c r="H61" s="10"/>
    </row>
    <row r="62" spans="1:8" ht="12.75">
      <c r="A62" s="8"/>
      <c r="B62" s="3"/>
      <c r="C62" s="10"/>
      <c r="D62" s="3"/>
      <c r="E62" s="3"/>
      <c r="F62" s="3"/>
      <c r="G62" s="10"/>
      <c r="H62" s="10"/>
    </row>
    <row r="63" spans="1:8" ht="12.75">
      <c r="A63" s="8"/>
      <c r="B63" s="3"/>
      <c r="C63" s="10"/>
      <c r="D63" s="3"/>
      <c r="E63" s="3"/>
      <c r="F63" s="3"/>
      <c r="G63" s="10"/>
      <c r="H63" s="10"/>
    </row>
    <row r="64" spans="1:8" ht="12.75">
      <c r="A64" s="8"/>
      <c r="B64" s="3"/>
      <c r="C64" s="10"/>
      <c r="D64" s="3"/>
      <c r="E64" s="3"/>
      <c r="F64" s="3"/>
      <c r="G64" s="10"/>
      <c r="H64" s="10"/>
    </row>
    <row r="65" spans="1:8" ht="12.75">
      <c r="A65" s="8"/>
      <c r="B65" s="3"/>
      <c r="C65" s="10"/>
      <c r="D65" s="3"/>
      <c r="E65" s="3"/>
      <c r="F65" s="3"/>
      <c r="G65" s="10"/>
      <c r="H65" s="10"/>
    </row>
    <row r="66" spans="1:8" ht="12.75">
      <c r="A66" s="8"/>
      <c r="B66" s="3"/>
      <c r="C66" s="10"/>
      <c r="D66" s="3"/>
      <c r="E66" s="3"/>
      <c r="F66" s="3"/>
      <c r="G66" s="10"/>
      <c r="H66" s="10"/>
    </row>
    <row r="67" spans="1:8" ht="12.75">
      <c r="A67" s="7"/>
      <c r="B67" s="3"/>
      <c r="C67" s="10"/>
      <c r="D67" s="3"/>
      <c r="E67" s="3"/>
      <c r="F67" s="3"/>
      <c r="G67" s="10"/>
      <c r="H67" s="10"/>
    </row>
    <row r="68" spans="1:8" ht="12.75">
      <c r="A68" s="2"/>
      <c r="B68" s="3"/>
      <c r="C68" s="10"/>
      <c r="D68" s="3"/>
      <c r="E68" s="3"/>
      <c r="F68" s="3"/>
      <c r="G68" s="10"/>
      <c r="H68" s="10"/>
    </row>
    <row r="69" spans="1:8" ht="12.75">
      <c r="A69" s="2"/>
      <c r="B69" s="3"/>
      <c r="C69" s="10"/>
      <c r="D69" s="3"/>
      <c r="E69" s="3"/>
      <c r="F69" s="3"/>
      <c r="G69" s="10"/>
      <c r="H69" s="10"/>
    </row>
  </sheetData>
  <sheetProtection/>
  <mergeCells count="6">
    <mergeCell ref="A1:H1"/>
    <mergeCell ref="C3:D3"/>
    <mergeCell ref="A3:A4"/>
    <mergeCell ref="B3:B4"/>
    <mergeCell ref="C2:G2"/>
    <mergeCell ref="E3:H3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8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SheetLayoutView="75" zoomScalePageLayoutView="0" workbookViewId="0" topLeftCell="A1">
      <selection activeCell="K6" sqref="K6"/>
    </sheetView>
  </sheetViews>
  <sheetFormatPr defaultColWidth="9.33203125" defaultRowHeight="12.75"/>
  <cols>
    <col min="1" max="1" width="49" style="0" customWidth="1"/>
    <col min="2" max="2" width="13.83203125" style="9" customWidth="1"/>
    <col min="3" max="3" width="20.5" style="11" customWidth="1"/>
    <col min="4" max="4" width="20.33203125" style="9" customWidth="1"/>
    <col min="5" max="5" width="19.33203125" style="9" customWidth="1"/>
    <col min="6" max="6" width="16.33203125" style="9" customWidth="1"/>
    <col min="7" max="7" width="20.66015625" style="11" customWidth="1"/>
    <col min="8" max="8" width="16.66015625" style="11" customWidth="1"/>
    <col min="9" max="9" width="0.1640625" style="0" customWidth="1"/>
    <col min="10" max="10" width="9.66015625" style="0" customWidth="1"/>
    <col min="11" max="11" width="16.16015625" style="0" customWidth="1"/>
  </cols>
  <sheetData>
    <row r="1" spans="1:8" ht="18.75" customHeight="1">
      <c r="A1" s="45" t="s">
        <v>111</v>
      </c>
      <c r="B1" s="45"/>
      <c r="C1" s="45"/>
      <c r="D1" s="45"/>
      <c r="E1" s="45"/>
      <c r="F1" s="45"/>
      <c r="G1" s="45"/>
      <c r="H1" s="45"/>
    </row>
    <row r="2" spans="1:8" ht="15.75">
      <c r="A2" s="1" t="s">
        <v>83</v>
      </c>
      <c r="B2" s="12"/>
      <c r="C2" s="51"/>
      <c r="D2" s="51"/>
      <c r="E2" s="51"/>
      <c r="F2" s="51"/>
      <c r="G2" s="51"/>
      <c r="H2"/>
    </row>
    <row r="3" spans="1:8" ht="13.5" thickBot="1">
      <c r="A3" s="48" t="s">
        <v>84</v>
      </c>
      <c r="B3" s="50" t="s">
        <v>85</v>
      </c>
      <c r="C3" s="46" t="s">
        <v>96</v>
      </c>
      <c r="D3" s="47"/>
      <c r="E3" s="52" t="s">
        <v>97</v>
      </c>
      <c r="F3" s="53"/>
      <c r="G3" s="54"/>
      <c r="H3" s="55"/>
    </row>
    <row r="4" spans="1:8" ht="76.5">
      <c r="A4" s="49"/>
      <c r="B4" s="47"/>
      <c r="C4" s="31" t="s">
        <v>98</v>
      </c>
      <c r="D4" s="32" t="s">
        <v>112</v>
      </c>
      <c r="E4" s="15" t="s">
        <v>99</v>
      </c>
      <c r="F4" s="17" t="s">
        <v>105</v>
      </c>
      <c r="G4" s="16" t="s">
        <v>113</v>
      </c>
      <c r="H4" s="18" t="s">
        <v>106</v>
      </c>
    </row>
    <row r="5" spans="1:8" ht="28.5">
      <c r="A5" s="19" t="s">
        <v>49</v>
      </c>
      <c r="B5" s="20" t="s">
        <v>0</v>
      </c>
      <c r="C5" s="21">
        <f>C6+C7+C8+C9+C10+C11+C12</f>
        <v>184277827.68</v>
      </c>
      <c r="D5" s="21">
        <f>D6+D7+D8+D9+D10+D11+D12</f>
        <v>115736875.41</v>
      </c>
      <c r="E5" s="21">
        <f>E6+E7+E8+E9+E10+E11+E12</f>
        <v>194857824</v>
      </c>
      <c r="F5" s="21">
        <f aca="true" t="shared" si="0" ref="F5:F11">E5/C5*100</f>
        <v>105.74132897766316</v>
      </c>
      <c r="G5" s="21">
        <f>G6+G7+G8+G9+G10+G11+G12</f>
        <v>108188646.27000001</v>
      </c>
      <c r="H5" s="21">
        <f>G5/D5*100</f>
        <v>93.47811221509113</v>
      </c>
    </row>
    <row r="6" spans="1:8" ht="30">
      <c r="A6" s="22" t="s">
        <v>1</v>
      </c>
      <c r="B6" s="23" t="s">
        <v>2</v>
      </c>
      <c r="C6" s="24">
        <v>167857023.11</v>
      </c>
      <c r="D6" s="24">
        <v>107726528</v>
      </c>
      <c r="E6" s="24">
        <v>162961986</v>
      </c>
      <c r="F6" s="24">
        <f t="shared" si="0"/>
        <v>97.08380559877307</v>
      </c>
      <c r="G6" s="24">
        <v>91683461</v>
      </c>
      <c r="H6" s="24">
        <f aca="true" t="shared" si="1" ref="H6:H54">G6/D6*100</f>
        <v>85.10759856662233</v>
      </c>
    </row>
    <row r="7" spans="1:8" s="4" customFormat="1" ht="24" customHeight="1">
      <c r="A7" s="22" t="s">
        <v>4</v>
      </c>
      <c r="B7" s="23" t="s">
        <v>3</v>
      </c>
      <c r="C7" s="24">
        <v>150000</v>
      </c>
      <c r="D7" s="24">
        <v>78000</v>
      </c>
      <c r="E7" s="24">
        <v>120000</v>
      </c>
      <c r="F7" s="24">
        <f t="shared" si="0"/>
        <v>80</v>
      </c>
      <c r="G7" s="24">
        <v>60000</v>
      </c>
      <c r="H7" s="24">
        <f t="shared" si="1"/>
        <v>76.92307692307693</v>
      </c>
    </row>
    <row r="8" spans="1:8" s="4" customFormat="1" ht="60">
      <c r="A8" s="22" t="s">
        <v>5</v>
      </c>
      <c r="B8" s="23" t="s">
        <v>6</v>
      </c>
      <c r="C8" s="24">
        <v>75000</v>
      </c>
      <c r="D8" s="24">
        <v>52000</v>
      </c>
      <c r="E8" s="24">
        <v>67000</v>
      </c>
      <c r="F8" s="24">
        <f t="shared" si="0"/>
        <v>89.33333333333333</v>
      </c>
      <c r="G8" s="24">
        <v>37000</v>
      </c>
      <c r="H8" s="24">
        <f t="shared" si="1"/>
        <v>71.15384615384616</v>
      </c>
    </row>
    <row r="9" spans="1:8" s="4" customFormat="1" ht="39" customHeight="1">
      <c r="A9" s="22" t="s">
        <v>32</v>
      </c>
      <c r="B9" s="23" t="s">
        <v>7</v>
      </c>
      <c r="C9" s="24">
        <v>970446.69</v>
      </c>
      <c r="D9" s="24">
        <v>679579</v>
      </c>
      <c r="E9" s="24">
        <v>979518</v>
      </c>
      <c r="F9" s="24">
        <f t="shared" si="0"/>
        <v>100.93475613791831</v>
      </c>
      <c r="G9" s="24">
        <v>420092</v>
      </c>
      <c r="H9" s="24">
        <f t="shared" si="1"/>
        <v>61.81650698447127</v>
      </c>
    </row>
    <row r="10" spans="1:8" s="4" customFormat="1" ht="60">
      <c r="A10" s="22" t="s">
        <v>93</v>
      </c>
      <c r="B10" s="23" t="s">
        <v>8</v>
      </c>
      <c r="C10" s="24">
        <v>8768508.21</v>
      </c>
      <c r="D10" s="24">
        <v>4312345.72</v>
      </c>
      <c r="E10" s="24">
        <v>5937400</v>
      </c>
      <c r="F10" s="24">
        <f t="shared" si="0"/>
        <v>67.71277231888455</v>
      </c>
      <c r="G10" s="24">
        <v>2674607.68</v>
      </c>
      <c r="H10" s="24">
        <f t="shared" si="1"/>
        <v>62.022107077259115</v>
      </c>
    </row>
    <row r="11" spans="1:8" s="5" customFormat="1" ht="60">
      <c r="A11" s="22" t="s">
        <v>90</v>
      </c>
      <c r="B11" s="23" t="s">
        <v>33</v>
      </c>
      <c r="C11" s="24">
        <v>6456849.67</v>
      </c>
      <c r="D11" s="24">
        <v>2888422.69</v>
      </c>
      <c r="E11" s="24">
        <v>8640800</v>
      </c>
      <c r="F11" s="24">
        <f t="shared" si="0"/>
        <v>133.8237753954089</v>
      </c>
      <c r="G11" s="24">
        <v>4074265.59</v>
      </c>
      <c r="H11" s="24">
        <f t="shared" si="1"/>
        <v>141.05503339609896</v>
      </c>
    </row>
    <row r="12" spans="1:8" ht="60">
      <c r="A12" s="25" t="s">
        <v>103</v>
      </c>
      <c r="B12" s="26" t="s">
        <v>94</v>
      </c>
      <c r="C12" s="27">
        <v>0</v>
      </c>
      <c r="D12" s="27">
        <v>0</v>
      </c>
      <c r="E12" s="27">
        <v>16151120</v>
      </c>
      <c r="F12" s="24">
        <v>0</v>
      </c>
      <c r="G12" s="27">
        <v>9239220</v>
      </c>
      <c r="H12" s="24">
        <v>0</v>
      </c>
    </row>
    <row r="13" spans="1:8" s="4" customFormat="1" ht="28.5">
      <c r="A13" s="19" t="s">
        <v>35</v>
      </c>
      <c r="B13" s="20" t="s">
        <v>34</v>
      </c>
      <c r="C13" s="21">
        <f>C14+C15</f>
        <v>15371630.850000001</v>
      </c>
      <c r="D13" s="21">
        <f>D14+D15</f>
        <v>8099844.029999999</v>
      </c>
      <c r="E13" s="21">
        <f>E14+E15</f>
        <v>16431033.5</v>
      </c>
      <c r="F13" s="21">
        <f aca="true" t="shared" si="2" ref="F13:F54">E13/C13*100</f>
        <v>106.89193398109738</v>
      </c>
      <c r="G13" s="21">
        <f>G14+G15</f>
        <v>7127960.12</v>
      </c>
      <c r="H13" s="21">
        <f t="shared" si="1"/>
        <v>88.00120216635825</v>
      </c>
    </row>
    <row r="14" spans="1:8" s="5" customFormat="1" ht="45">
      <c r="A14" s="22" t="s">
        <v>36</v>
      </c>
      <c r="B14" s="23" t="s">
        <v>37</v>
      </c>
      <c r="C14" s="24">
        <v>12077712.3</v>
      </c>
      <c r="D14" s="24">
        <v>6294074.81</v>
      </c>
      <c r="E14" s="24">
        <v>12956233.5</v>
      </c>
      <c r="F14" s="24">
        <f t="shared" si="2"/>
        <v>107.27390401574641</v>
      </c>
      <c r="G14" s="24">
        <v>5515634.94</v>
      </c>
      <c r="H14" s="24">
        <f t="shared" si="1"/>
        <v>87.63217957366479</v>
      </c>
    </row>
    <row r="15" spans="1:8" s="5" customFormat="1" ht="60">
      <c r="A15" s="22" t="s">
        <v>38</v>
      </c>
      <c r="B15" s="23" t="s">
        <v>39</v>
      </c>
      <c r="C15" s="24">
        <v>3293918.55</v>
      </c>
      <c r="D15" s="24">
        <v>1805769.22</v>
      </c>
      <c r="E15" s="24">
        <v>3474800</v>
      </c>
      <c r="F15" s="24">
        <f t="shared" si="2"/>
        <v>105.4913759175982</v>
      </c>
      <c r="G15" s="24">
        <v>1612325.18</v>
      </c>
      <c r="H15" s="24">
        <f t="shared" si="1"/>
        <v>89.2874439403724</v>
      </c>
    </row>
    <row r="16" spans="1:8" s="5" customFormat="1" ht="42.75">
      <c r="A16" s="19" t="s">
        <v>48</v>
      </c>
      <c r="B16" s="20" t="s">
        <v>40</v>
      </c>
      <c r="C16" s="21">
        <f>C17</f>
        <v>34596720</v>
      </c>
      <c r="D16" s="21">
        <f>D17</f>
        <v>17745420</v>
      </c>
      <c r="E16" s="21">
        <f>E17</f>
        <v>26096500</v>
      </c>
      <c r="F16" s="21">
        <f t="shared" si="2"/>
        <v>75.43056104740565</v>
      </c>
      <c r="G16" s="21">
        <f>G17</f>
        <v>13402825</v>
      </c>
      <c r="H16" s="21">
        <f t="shared" si="1"/>
        <v>75.52836168431065</v>
      </c>
    </row>
    <row r="17" spans="1:8" s="5" customFormat="1" ht="30">
      <c r="A17" s="22" t="s">
        <v>45</v>
      </c>
      <c r="B17" s="23" t="s">
        <v>41</v>
      </c>
      <c r="C17" s="24">
        <v>34596720</v>
      </c>
      <c r="D17" s="24">
        <v>17745420</v>
      </c>
      <c r="E17" s="24">
        <v>26096500</v>
      </c>
      <c r="F17" s="24">
        <f t="shared" si="2"/>
        <v>75.43056104740565</v>
      </c>
      <c r="G17" s="24">
        <v>13402825</v>
      </c>
      <c r="H17" s="24">
        <f t="shared" si="1"/>
        <v>75.52836168431065</v>
      </c>
    </row>
    <row r="18" spans="1:8" s="4" customFormat="1" ht="42.75">
      <c r="A18" s="19" t="s">
        <v>44</v>
      </c>
      <c r="B18" s="20" t="s">
        <v>42</v>
      </c>
      <c r="C18" s="21">
        <f>C19</f>
        <v>21625514.44</v>
      </c>
      <c r="D18" s="21">
        <f>D19</f>
        <v>13311247.5</v>
      </c>
      <c r="E18" s="21">
        <f>E19</f>
        <v>18268162</v>
      </c>
      <c r="F18" s="21">
        <f t="shared" si="2"/>
        <v>84.47504012302238</v>
      </c>
      <c r="G18" s="21">
        <f>G19</f>
        <v>10207860</v>
      </c>
      <c r="H18" s="21">
        <f t="shared" si="1"/>
        <v>76.68597552558467</v>
      </c>
    </row>
    <row r="19" spans="1:8" s="4" customFormat="1" ht="45">
      <c r="A19" s="22" t="s">
        <v>46</v>
      </c>
      <c r="B19" s="23" t="s">
        <v>43</v>
      </c>
      <c r="C19" s="24">
        <v>21625514.44</v>
      </c>
      <c r="D19" s="24">
        <v>13311247.5</v>
      </c>
      <c r="E19" s="24">
        <v>18268162</v>
      </c>
      <c r="F19" s="24">
        <f t="shared" si="2"/>
        <v>84.47504012302238</v>
      </c>
      <c r="G19" s="24">
        <v>10207860</v>
      </c>
      <c r="H19" s="24">
        <f t="shared" si="1"/>
        <v>76.68597552558467</v>
      </c>
    </row>
    <row r="20" spans="1:8" s="4" customFormat="1" ht="59.25" customHeight="1">
      <c r="A20" s="19" t="s">
        <v>47</v>
      </c>
      <c r="B20" s="20" t="s">
        <v>51</v>
      </c>
      <c r="C20" s="21">
        <f>C21+C22+C23+C24</f>
        <v>151982331.53</v>
      </c>
      <c r="D20" s="21">
        <f>D21+D22+D23+D24</f>
        <v>65974386.61</v>
      </c>
      <c r="E20" s="21">
        <f>E21+E22+E23+E24</f>
        <v>55867808.5</v>
      </c>
      <c r="F20" s="21">
        <f t="shared" si="2"/>
        <v>36.75941008246223</v>
      </c>
      <c r="G20" s="21">
        <f>G21+G22+G23+G24</f>
        <v>32729771.509999998</v>
      </c>
      <c r="H20" s="21">
        <f t="shared" si="1"/>
        <v>49.60981555384255</v>
      </c>
    </row>
    <row r="21" spans="1:8" s="4" customFormat="1" ht="30">
      <c r="A21" s="22" t="s">
        <v>50</v>
      </c>
      <c r="B21" s="23" t="s">
        <v>52</v>
      </c>
      <c r="C21" s="24">
        <v>90882899.67</v>
      </c>
      <c r="D21" s="24">
        <v>37615178.81</v>
      </c>
      <c r="E21" s="24">
        <v>3158100</v>
      </c>
      <c r="F21" s="24">
        <f t="shared" si="2"/>
        <v>3.47491113451178</v>
      </c>
      <c r="G21" s="24">
        <v>1542281.69</v>
      </c>
      <c r="H21" s="24">
        <f t="shared" si="1"/>
        <v>4.100157805417594</v>
      </c>
    </row>
    <row r="22" spans="1:8" s="4" customFormat="1" ht="30">
      <c r="A22" s="22" t="s">
        <v>54</v>
      </c>
      <c r="B22" s="23" t="s">
        <v>53</v>
      </c>
      <c r="C22" s="24">
        <v>6092000</v>
      </c>
      <c r="D22" s="24">
        <v>3919638</v>
      </c>
      <c r="E22" s="24">
        <v>4839160</v>
      </c>
      <c r="F22" s="24">
        <f t="shared" si="2"/>
        <v>79.43466841759684</v>
      </c>
      <c r="G22" s="24">
        <v>2486929.56</v>
      </c>
      <c r="H22" s="24">
        <f t="shared" si="1"/>
        <v>63.4479398352603</v>
      </c>
    </row>
    <row r="23" spans="1:8" s="4" customFormat="1" ht="45">
      <c r="A23" s="22" t="s">
        <v>55</v>
      </c>
      <c r="B23" s="23" t="s">
        <v>56</v>
      </c>
      <c r="C23" s="24">
        <v>18795000</v>
      </c>
      <c r="D23" s="24">
        <v>7625000</v>
      </c>
      <c r="E23" s="24">
        <v>5190000</v>
      </c>
      <c r="F23" s="24">
        <f t="shared" si="2"/>
        <v>27.613727055067837</v>
      </c>
      <c r="G23" s="24">
        <v>1673935.26</v>
      </c>
      <c r="H23" s="24">
        <f t="shared" si="1"/>
        <v>21.95324931147541</v>
      </c>
    </row>
    <row r="24" spans="1:8" s="4" customFormat="1" ht="45">
      <c r="A24" s="22" t="s">
        <v>102</v>
      </c>
      <c r="B24" s="23" t="s">
        <v>57</v>
      </c>
      <c r="C24" s="24">
        <v>36212431.86</v>
      </c>
      <c r="D24" s="24">
        <v>16814569.8</v>
      </c>
      <c r="E24" s="24">
        <v>42680548.5</v>
      </c>
      <c r="F24" s="24">
        <f t="shared" si="2"/>
        <v>117.86159146948825</v>
      </c>
      <c r="G24" s="24">
        <v>27026625</v>
      </c>
      <c r="H24" s="24">
        <f t="shared" si="1"/>
        <v>160.73337184041426</v>
      </c>
    </row>
    <row r="25" spans="1:8" s="4" customFormat="1" ht="71.25">
      <c r="A25" s="19" t="s">
        <v>61</v>
      </c>
      <c r="B25" s="20" t="s">
        <v>58</v>
      </c>
      <c r="C25" s="21">
        <f>C26+C27+C28+C29</f>
        <v>13430899.67</v>
      </c>
      <c r="D25" s="21">
        <f>D26+D27+D28+D29</f>
        <v>6428253.88</v>
      </c>
      <c r="E25" s="21">
        <f>E26+E27+E28+E29</f>
        <v>14261200</v>
      </c>
      <c r="F25" s="21">
        <f t="shared" si="2"/>
        <v>106.18201572791585</v>
      </c>
      <c r="G25" s="21">
        <f>G26+G27+G28+G29</f>
        <v>5832008.5</v>
      </c>
      <c r="H25" s="21">
        <f t="shared" si="1"/>
        <v>90.72461369556238</v>
      </c>
    </row>
    <row r="26" spans="1:8" s="4" customFormat="1" ht="45">
      <c r="A26" s="22" t="s">
        <v>60</v>
      </c>
      <c r="B26" s="23" t="s">
        <v>59</v>
      </c>
      <c r="C26" s="24">
        <v>24000</v>
      </c>
      <c r="D26" s="24">
        <v>16000</v>
      </c>
      <c r="E26" s="24">
        <v>20000</v>
      </c>
      <c r="F26" s="24">
        <f t="shared" si="2"/>
        <v>83.33333333333334</v>
      </c>
      <c r="G26" s="24">
        <v>10000</v>
      </c>
      <c r="H26" s="24">
        <f t="shared" si="1"/>
        <v>62.5</v>
      </c>
    </row>
    <row r="27" spans="1:8" s="4" customFormat="1" ht="75">
      <c r="A27" s="22" t="s">
        <v>31</v>
      </c>
      <c r="B27" s="23" t="s">
        <v>62</v>
      </c>
      <c r="C27" s="24">
        <v>13166080.87</v>
      </c>
      <c r="D27" s="24">
        <v>6307253.88</v>
      </c>
      <c r="E27" s="24">
        <v>13805200</v>
      </c>
      <c r="F27" s="24">
        <f t="shared" si="2"/>
        <v>104.854285313227</v>
      </c>
      <c r="G27" s="24">
        <v>5812008.5</v>
      </c>
      <c r="H27" s="24">
        <f t="shared" si="1"/>
        <v>92.14800308624964</v>
      </c>
    </row>
    <row r="28" spans="1:8" s="4" customFormat="1" ht="30">
      <c r="A28" s="22" t="s">
        <v>63</v>
      </c>
      <c r="B28" s="23" t="s">
        <v>64</v>
      </c>
      <c r="C28" s="24">
        <v>1000</v>
      </c>
      <c r="D28" s="24">
        <v>0</v>
      </c>
      <c r="E28" s="24">
        <v>1000</v>
      </c>
      <c r="F28" s="24">
        <f t="shared" si="2"/>
        <v>100</v>
      </c>
      <c r="G28" s="24">
        <v>0</v>
      </c>
      <c r="H28" s="24">
        <v>0</v>
      </c>
    </row>
    <row r="29" spans="1:8" s="4" customFormat="1" ht="51" customHeight="1">
      <c r="A29" s="22" t="s">
        <v>65</v>
      </c>
      <c r="B29" s="23" t="s">
        <v>66</v>
      </c>
      <c r="C29" s="24">
        <v>239818.8</v>
      </c>
      <c r="D29" s="24">
        <v>105000</v>
      </c>
      <c r="E29" s="24">
        <v>435000</v>
      </c>
      <c r="F29" s="24">
        <f t="shared" si="2"/>
        <v>181.38694714509455</v>
      </c>
      <c r="G29" s="24">
        <v>10000</v>
      </c>
      <c r="H29" s="24">
        <f t="shared" si="1"/>
        <v>9.523809523809524</v>
      </c>
    </row>
    <row r="30" spans="1:8" s="4" customFormat="1" ht="28.5">
      <c r="A30" s="19" t="s">
        <v>68</v>
      </c>
      <c r="B30" s="20" t="s">
        <v>67</v>
      </c>
      <c r="C30" s="21">
        <f>C31</f>
        <v>45000</v>
      </c>
      <c r="D30" s="21">
        <f>D31</f>
        <v>12000</v>
      </c>
      <c r="E30" s="21">
        <f>E31</f>
        <v>60000</v>
      </c>
      <c r="F30" s="21">
        <f t="shared" si="2"/>
        <v>133.33333333333331</v>
      </c>
      <c r="G30" s="21">
        <f>G31</f>
        <v>0</v>
      </c>
      <c r="H30" s="21">
        <f t="shared" si="1"/>
        <v>0</v>
      </c>
    </row>
    <row r="31" spans="1:8" s="4" customFormat="1" ht="30">
      <c r="A31" s="22" t="s">
        <v>69</v>
      </c>
      <c r="B31" s="23" t="s">
        <v>70</v>
      </c>
      <c r="C31" s="24">
        <v>45000</v>
      </c>
      <c r="D31" s="24">
        <v>12000</v>
      </c>
      <c r="E31" s="24">
        <v>60000</v>
      </c>
      <c r="F31" s="24">
        <f t="shared" si="2"/>
        <v>133.33333333333331</v>
      </c>
      <c r="G31" s="24">
        <v>0</v>
      </c>
      <c r="H31" s="24">
        <f t="shared" si="1"/>
        <v>0</v>
      </c>
    </row>
    <row r="32" spans="1:8" s="4" customFormat="1" ht="33.75" customHeight="1">
      <c r="A32" s="19" t="s">
        <v>72</v>
      </c>
      <c r="B32" s="20" t="s">
        <v>71</v>
      </c>
      <c r="C32" s="21">
        <f>C33+C34</f>
        <v>16874200</v>
      </c>
      <c r="D32" s="21">
        <f>D33+D34</f>
        <v>8426020</v>
      </c>
      <c r="E32" s="21">
        <f>E33+E34</f>
        <v>9418500</v>
      </c>
      <c r="F32" s="21">
        <f t="shared" si="2"/>
        <v>55.815979424209736</v>
      </c>
      <c r="G32" s="21">
        <f>G33+G34</f>
        <v>4504673.18</v>
      </c>
      <c r="H32" s="21">
        <f t="shared" si="1"/>
        <v>53.46145843470582</v>
      </c>
    </row>
    <row r="33" spans="1:8" s="4" customFormat="1" ht="30">
      <c r="A33" s="22" t="s">
        <v>73</v>
      </c>
      <c r="B33" s="23" t="s">
        <v>74</v>
      </c>
      <c r="C33" s="24">
        <v>16311700</v>
      </c>
      <c r="D33" s="24">
        <v>7863520</v>
      </c>
      <c r="E33" s="24">
        <v>9000000</v>
      </c>
      <c r="F33" s="24">
        <f t="shared" si="2"/>
        <v>55.1751196993569</v>
      </c>
      <c r="G33" s="24">
        <v>4360373.18</v>
      </c>
      <c r="H33" s="24">
        <f t="shared" si="1"/>
        <v>55.45065288827396</v>
      </c>
    </row>
    <row r="34" spans="1:8" s="4" customFormat="1" ht="60">
      <c r="A34" s="22" t="s">
        <v>75</v>
      </c>
      <c r="B34" s="23" t="s">
        <v>76</v>
      </c>
      <c r="C34" s="24">
        <v>562500</v>
      </c>
      <c r="D34" s="24">
        <v>562500</v>
      </c>
      <c r="E34" s="24">
        <v>418500</v>
      </c>
      <c r="F34" s="24">
        <f t="shared" si="2"/>
        <v>74.4</v>
      </c>
      <c r="G34" s="24">
        <v>144300</v>
      </c>
      <c r="H34" s="24">
        <f t="shared" si="1"/>
        <v>25.653333333333332</v>
      </c>
    </row>
    <row r="35" spans="1:8" s="4" customFormat="1" ht="42.75">
      <c r="A35" s="19" t="s">
        <v>78</v>
      </c>
      <c r="B35" s="20" t="s">
        <v>77</v>
      </c>
      <c r="C35" s="21">
        <f>C36+C37</f>
        <v>7081059.050000001</v>
      </c>
      <c r="D35" s="21">
        <f>D36+D37</f>
        <v>2500000</v>
      </c>
      <c r="E35" s="21">
        <f>E36+E37</f>
        <v>4991700</v>
      </c>
      <c r="F35" s="21">
        <f t="shared" si="2"/>
        <v>70.4936926066165</v>
      </c>
      <c r="G35" s="21">
        <f>G36+G37</f>
        <v>885070.41</v>
      </c>
      <c r="H35" s="21">
        <f t="shared" si="1"/>
        <v>35.402816400000006</v>
      </c>
    </row>
    <row r="36" spans="1:8" s="4" customFormat="1" ht="50.25" customHeight="1">
      <c r="A36" s="22" t="s">
        <v>79</v>
      </c>
      <c r="B36" s="23" t="s">
        <v>80</v>
      </c>
      <c r="C36" s="24">
        <v>2615346.68</v>
      </c>
      <c r="D36" s="24">
        <v>0</v>
      </c>
      <c r="E36" s="24">
        <v>891900</v>
      </c>
      <c r="F36" s="24">
        <f t="shared" si="2"/>
        <v>34.102553471037346</v>
      </c>
      <c r="G36" s="24">
        <v>0</v>
      </c>
      <c r="H36" s="24">
        <v>0</v>
      </c>
    </row>
    <row r="37" spans="1:8" s="4" customFormat="1" ht="60">
      <c r="A37" s="22" t="s">
        <v>82</v>
      </c>
      <c r="B37" s="23" t="s">
        <v>81</v>
      </c>
      <c r="C37" s="24">
        <v>4465712.37</v>
      </c>
      <c r="D37" s="24">
        <v>2500000</v>
      </c>
      <c r="E37" s="24">
        <v>4099800</v>
      </c>
      <c r="F37" s="24">
        <f t="shared" si="2"/>
        <v>91.80618141781487</v>
      </c>
      <c r="G37" s="24">
        <v>885070.41</v>
      </c>
      <c r="H37" s="24">
        <f t="shared" si="1"/>
        <v>35.402816400000006</v>
      </c>
    </row>
    <row r="38" spans="1:8" s="4" customFormat="1" ht="47.25" customHeight="1">
      <c r="A38" s="19" t="s">
        <v>11</v>
      </c>
      <c r="B38" s="20" t="s">
        <v>9</v>
      </c>
      <c r="C38" s="21">
        <f>C39</f>
        <v>41200</v>
      </c>
      <c r="D38" s="21">
        <f>D39</f>
        <v>39601.46</v>
      </c>
      <c r="E38" s="21">
        <f>E39</f>
        <v>23300</v>
      </c>
      <c r="F38" s="21">
        <f t="shared" si="2"/>
        <v>56.55339805825243</v>
      </c>
      <c r="G38" s="21">
        <f>G39</f>
        <v>1562.4</v>
      </c>
      <c r="H38" s="21">
        <f t="shared" si="1"/>
        <v>3.945309087089214</v>
      </c>
    </row>
    <row r="39" spans="1:8" s="4" customFormat="1" ht="45">
      <c r="A39" s="22" t="s">
        <v>12</v>
      </c>
      <c r="B39" s="23" t="s">
        <v>10</v>
      </c>
      <c r="C39" s="24">
        <v>41200</v>
      </c>
      <c r="D39" s="24">
        <v>39601.46</v>
      </c>
      <c r="E39" s="24">
        <v>23300</v>
      </c>
      <c r="F39" s="24">
        <f t="shared" si="2"/>
        <v>56.55339805825243</v>
      </c>
      <c r="G39" s="24">
        <v>1562.4</v>
      </c>
      <c r="H39" s="24">
        <f t="shared" si="1"/>
        <v>3.945309087089214</v>
      </c>
    </row>
    <row r="40" spans="1:8" s="4" customFormat="1" ht="42.75">
      <c r="A40" s="19" t="s">
        <v>15</v>
      </c>
      <c r="B40" s="20" t="s">
        <v>13</v>
      </c>
      <c r="C40" s="21">
        <f>C41+C42</f>
        <v>6997648.09</v>
      </c>
      <c r="D40" s="21">
        <f>D41+D42</f>
        <v>3469502.83</v>
      </c>
      <c r="E40" s="21">
        <f>E41+E42</f>
        <v>14151600</v>
      </c>
      <c r="F40" s="21">
        <f t="shared" si="2"/>
        <v>202.23366219606507</v>
      </c>
      <c r="G40" s="21">
        <f>G41+G42</f>
        <v>5848004.779999999</v>
      </c>
      <c r="H40" s="21">
        <f t="shared" si="1"/>
        <v>168.5545470501893</v>
      </c>
    </row>
    <row r="41" spans="1:8" s="4" customFormat="1" ht="45">
      <c r="A41" s="22" t="s">
        <v>16</v>
      </c>
      <c r="B41" s="23" t="s">
        <v>14</v>
      </c>
      <c r="C41" s="24">
        <v>3867200</v>
      </c>
      <c r="D41" s="24">
        <v>2435600</v>
      </c>
      <c r="E41" s="24">
        <v>3878060</v>
      </c>
      <c r="F41" s="24">
        <f t="shared" si="2"/>
        <v>100.28082333471244</v>
      </c>
      <c r="G41" s="24">
        <v>2248515</v>
      </c>
      <c r="H41" s="24">
        <f t="shared" si="1"/>
        <v>92.31873049761866</v>
      </c>
    </row>
    <row r="42" spans="1:8" s="4" customFormat="1" ht="31.5" customHeight="1">
      <c r="A42" s="22" t="s">
        <v>18</v>
      </c>
      <c r="B42" s="23" t="s">
        <v>17</v>
      </c>
      <c r="C42" s="24">
        <v>3130448.09</v>
      </c>
      <c r="D42" s="24">
        <v>1033902.83</v>
      </c>
      <c r="E42" s="24">
        <v>10273540</v>
      </c>
      <c r="F42" s="24">
        <f t="shared" si="2"/>
        <v>328.18113268889886</v>
      </c>
      <c r="G42" s="24">
        <v>3599489.78</v>
      </c>
      <c r="H42" s="24">
        <f t="shared" si="1"/>
        <v>348.14584848365297</v>
      </c>
    </row>
    <row r="43" spans="1:8" s="4" customFormat="1" ht="90" customHeight="1">
      <c r="A43" s="19" t="s">
        <v>19</v>
      </c>
      <c r="B43" s="20" t="s">
        <v>21</v>
      </c>
      <c r="C43" s="21">
        <f>C44+C45</f>
        <v>7477137.34</v>
      </c>
      <c r="D43" s="21">
        <f>D44+D45</f>
        <v>3161849.75</v>
      </c>
      <c r="E43" s="21">
        <f>E44+E45</f>
        <v>8371452</v>
      </c>
      <c r="F43" s="21">
        <f t="shared" si="2"/>
        <v>111.96065578755305</v>
      </c>
      <c r="G43" s="21">
        <f>G44+G45</f>
        <v>2774602.77</v>
      </c>
      <c r="H43" s="21">
        <f t="shared" si="1"/>
        <v>87.75251796831903</v>
      </c>
    </row>
    <row r="44" spans="1:8" s="4" customFormat="1" ht="36" customHeight="1">
      <c r="A44" s="22" t="s">
        <v>20</v>
      </c>
      <c r="B44" s="23" t="s">
        <v>22</v>
      </c>
      <c r="C44" s="24">
        <v>488151</v>
      </c>
      <c r="D44" s="24">
        <v>36550</v>
      </c>
      <c r="E44" s="24">
        <v>1245400</v>
      </c>
      <c r="F44" s="24">
        <f t="shared" si="2"/>
        <v>255.12597536418036</v>
      </c>
      <c r="G44" s="24">
        <v>85690</v>
      </c>
      <c r="H44" s="24">
        <f t="shared" si="1"/>
        <v>234.44596443228454</v>
      </c>
    </row>
    <row r="45" spans="1:8" s="4" customFormat="1" ht="45">
      <c r="A45" s="22" t="s">
        <v>92</v>
      </c>
      <c r="B45" s="23" t="s">
        <v>23</v>
      </c>
      <c r="C45" s="24">
        <v>6988986.34</v>
      </c>
      <c r="D45" s="24">
        <v>3125299.75</v>
      </c>
      <c r="E45" s="24">
        <v>7126052</v>
      </c>
      <c r="F45" s="24">
        <f t="shared" si="2"/>
        <v>101.96116651731788</v>
      </c>
      <c r="G45" s="24">
        <v>2688912.77</v>
      </c>
      <c r="H45" s="24">
        <f t="shared" si="1"/>
        <v>86.03695597518286</v>
      </c>
    </row>
    <row r="46" spans="1:8" s="4" customFormat="1" ht="42.75">
      <c r="A46" s="19" t="s">
        <v>26</v>
      </c>
      <c r="B46" s="20" t="s">
        <v>24</v>
      </c>
      <c r="C46" s="21">
        <f>C47+C48+C49</f>
        <v>27363947.09</v>
      </c>
      <c r="D46" s="21">
        <f>D47+D48+D49</f>
        <v>13695402.93</v>
      </c>
      <c r="E46" s="21">
        <f>E47+E48+E49</f>
        <v>26517198</v>
      </c>
      <c r="F46" s="21">
        <f t="shared" si="2"/>
        <v>96.90560324789752</v>
      </c>
      <c r="G46" s="21">
        <f>G47+G48+G49</f>
        <v>12058064.71</v>
      </c>
      <c r="H46" s="21">
        <f t="shared" si="1"/>
        <v>88.04461447122974</v>
      </c>
    </row>
    <row r="47" spans="1:8" s="4" customFormat="1" ht="45">
      <c r="A47" s="22" t="s">
        <v>27</v>
      </c>
      <c r="B47" s="23" t="s">
        <v>25</v>
      </c>
      <c r="C47" s="24">
        <v>896137.5</v>
      </c>
      <c r="D47" s="24">
        <v>359000</v>
      </c>
      <c r="E47" s="24">
        <v>250000</v>
      </c>
      <c r="F47" s="24">
        <f t="shared" si="2"/>
        <v>27.897504568216373</v>
      </c>
      <c r="G47" s="24">
        <v>0</v>
      </c>
      <c r="H47" s="24">
        <f t="shared" si="1"/>
        <v>0</v>
      </c>
    </row>
    <row r="48" spans="1:8" s="4" customFormat="1" ht="33.75" customHeight="1">
      <c r="A48" s="22" t="s">
        <v>29</v>
      </c>
      <c r="B48" s="23" t="s">
        <v>28</v>
      </c>
      <c r="C48" s="24">
        <v>845845.14</v>
      </c>
      <c r="D48" s="24">
        <v>411891</v>
      </c>
      <c r="E48" s="24">
        <v>942200</v>
      </c>
      <c r="F48" s="24">
        <f t="shared" si="2"/>
        <v>111.39154857590125</v>
      </c>
      <c r="G48" s="24">
        <v>191246.56</v>
      </c>
      <c r="H48" s="24">
        <f t="shared" si="1"/>
        <v>46.43135198389865</v>
      </c>
    </row>
    <row r="49" spans="1:8" s="4" customFormat="1" ht="30">
      <c r="A49" s="22" t="s">
        <v>91</v>
      </c>
      <c r="B49" s="23" t="s">
        <v>30</v>
      </c>
      <c r="C49" s="24">
        <v>25621964.45</v>
      </c>
      <c r="D49" s="24">
        <v>12924511.93</v>
      </c>
      <c r="E49" s="24">
        <v>25324998</v>
      </c>
      <c r="F49" s="24">
        <f t="shared" si="2"/>
        <v>98.84096923723583</v>
      </c>
      <c r="G49" s="24">
        <v>11866818.15</v>
      </c>
      <c r="H49" s="24">
        <f t="shared" si="1"/>
        <v>91.81637352552625</v>
      </c>
    </row>
    <row r="50" spans="1:8" s="4" customFormat="1" ht="14.25">
      <c r="A50" s="19" t="s">
        <v>87</v>
      </c>
      <c r="B50" s="20" t="s">
        <v>95</v>
      </c>
      <c r="C50" s="21">
        <f>C51</f>
        <v>4889334.29</v>
      </c>
      <c r="D50" s="21">
        <f>D51</f>
        <v>2429433.72</v>
      </c>
      <c r="E50" s="21">
        <f>E51</f>
        <v>7441100</v>
      </c>
      <c r="F50" s="21">
        <f t="shared" si="2"/>
        <v>152.190452905195</v>
      </c>
      <c r="G50" s="21">
        <f>G51</f>
        <v>4749599.5</v>
      </c>
      <c r="H50" s="21">
        <f t="shared" si="1"/>
        <v>195.50232883076967</v>
      </c>
    </row>
    <row r="51" spans="1:8" s="4" customFormat="1" ht="30.75" thickBot="1">
      <c r="A51" s="28" t="s">
        <v>88</v>
      </c>
      <c r="B51" s="29" t="s">
        <v>104</v>
      </c>
      <c r="C51" s="30">
        <f>4889334.29</f>
        <v>4889334.29</v>
      </c>
      <c r="D51" s="30">
        <v>2429433.72</v>
      </c>
      <c r="E51" s="30">
        <v>7441100</v>
      </c>
      <c r="F51" s="30">
        <f t="shared" si="2"/>
        <v>152.190452905195</v>
      </c>
      <c r="G51" s="30">
        <v>4749599.5</v>
      </c>
      <c r="H51" s="30">
        <f t="shared" si="1"/>
        <v>195.50232883076967</v>
      </c>
    </row>
    <row r="52" spans="1:17" ht="19.5" customHeight="1" thickBot="1">
      <c r="A52" s="33" t="s">
        <v>89</v>
      </c>
      <c r="B52" s="34"/>
      <c r="C52" s="35">
        <f>C5+C13+C16+C18+C20+C25+C30+C32+C35+C38+C40+C43+C46</f>
        <v>487165115.73999995</v>
      </c>
      <c r="D52" s="35">
        <f>D5+D13+D16+D18+D20+D25+D30+D32+D35+D38+D40+D43+D46</f>
        <v>258600404.40000004</v>
      </c>
      <c r="E52" s="35">
        <f>E5+E13+E16+E18+E20+E25+E30+E32+E35+E38+E40+E43+E46</f>
        <v>389316278</v>
      </c>
      <c r="F52" s="35">
        <f t="shared" si="2"/>
        <v>79.9146460658686</v>
      </c>
      <c r="G52" s="35">
        <f>G5+G13+G16+G18+G20+G25+G30+G32+G35+G38+G40+G43+G46</f>
        <v>203561049.65000004</v>
      </c>
      <c r="H52" s="36">
        <f t="shared" si="1"/>
        <v>78.71644675974065</v>
      </c>
      <c r="Q52" s="6" t="s">
        <v>86</v>
      </c>
    </row>
    <row r="53" spans="1:8" ht="22.5" customHeight="1" thickBot="1">
      <c r="A53" s="37" t="s">
        <v>110</v>
      </c>
      <c r="B53" s="38"/>
      <c r="C53" s="39">
        <f>C50</f>
        <v>4889334.29</v>
      </c>
      <c r="D53" s="39">
        <f>D50</f>
        <v>2429433.72</v>
      </c>
      <c r="E53" s="39">
        <f>E50</f>
        <v>7441100</v>
      </c>
      <c r="F53" s="39">
        <f t="shared" si="2"/>
        <v>152.190452905195</v>
      </c>
      <c r="G53" s="39">
        <v>3488028.32</v>
      </c>
      <c r="H53" s="40">
        <f t="shared" si="1"/>
        <v>143.57371807616138</v>
      </c>
    </row>
    <row r="54" spans="1:8" ht="24" customHeight="1" thickBot="1">
      <c r="A54" s="41" t="s">
        <v>107</v>
      </c>
      <c r="B54" s="42"/>
      <c r="C54" s="43">
        <f>C52+C53</f>
        <v>492054450.03</v>
      </c>
      <c r="D54" s="43">
        <f>D52+D53</f>
        <v>261029838.12000003</v>
      </c>
      <c r="E54" s="43">
        <f>E52+E53</f>
        <v>396757378</v>
      </c>
      <c r="F54" s="43">
        <f t="shared" si="2"/>
        <v>80.63281979785167</v>
      </c>
      <c r="G54" s="43">
        <f>G52+G53</f>
        <v>207049077.97000003</v>
      </c>
      <c r="H54" s="44">
        <f t="shared" si="1"/>
        <v>79.32008059355111</v>
      </c>
    </row>
    <row r="55" spans="1:8" ht="12.75">
      <c r="A55" s="8"/>
      <c r="B55" s="3"/>
      <c r="C55" s="10"/>
      <c r="D55" s="3"/>
      <c r="E55" s="3"/>
      <c r="F55" s="3"/>
      <c r="G55" s="10"/>
      <c r="H55" s="10"/>
    </row>
    <row r="56" spans="1:8" ht="12.75">
      <c r="A56" s="8"/>
      <c r="B56" s="3"/>
      <c r="C56" s="10"/>
      <c r="D56" s="3"/>
      <c r="E56" s="3"/>
      <c r="F56" s="3"/>
      <c r="G56" s="10"/>
      <c r="H56" s="10"/>
    </row>
    <row r="57" spans="1:8" ht="12.75">
      <c r="A57" s="8"/>
      <c r="B57" s="3"/>
      <c r="C57" s="10"/>
      <c r="D57" s="3"/>
      <c r="E57" s="3"/>
      <c r="F57" s="3"/>
      <c r="G57" s="10"/>
      <c r="H57" s="10"/>
    </row>
    <row r="58" spans="1:8" ht="12.75">
      <c r="A58" s="8"/>
      <c r="B58" s="3"/>
      <c r="C58" s="10"/>
      <c r="D58" s="3"/>
      <c r="E58" s="3"/>
      <c r="F58" s="3"/>
      <c r="G58" s="10"/>
      <c r="H58" s="10"/>
    </row>
    <row r="59" spans="1:8" ht="12.75">
      <c r="A59" s="8"/>
      <c r="B59" s="3"/>
      <c r="C59" s="10"/>
      <c r="D59" s="3"/>
      <c r="E59" s="3"/>
      <c r="F59" s="3"/>
      <c r="G59" s="10"/>
      <c r="H59" s="10"/>
    </row>
    <row r="60" spans="1:8" ht="12.75">
      <c r="A60" s="8"/>
      <c r="B60" s="3"/>
      <c r="C60" s="10"/>
      <c r="D60" s="3"/>
      <c r="E60" s="3"/>
      <c r="F60" s="3"/>
      <c r="G60" s="10"/>
      <c r="H60" s="10"/>
    </row>
    <row r="61" spans="1:8" ht="12.75">
      <c r="A61" s="8"/>
      <c r="B61" s="3"/>
      <c r="C61" s="10"/>
      <c r="D61" s="3"/>
      <c r="E61" s="3"/>
      <c r="F61" s="3"/>
      <c r="G61" s="10"/>
      <c r="H61" s="10"/>
    </row>
    <row r="62" spans="1:8" ht="12.75">
      <c r="A62" s="8"/>
      <c r="B62" s="3"/>
      <c r="C62" s="10"/>
      <c r="D62" s="3"/>
      <c r="E62" s="3"/>
      <c r="F62" s="3"/>
      <c r="G62" s="10"/>
      <c r="H62" s="10"/>
    </row>
    <row r="63" spans="1:8" ht="12.75">
      <c r="A63" s="8"/>
      <c r="B63" s="3"/>
      <c r="C63" s="10"/>
      <c r="D63" s="3"/>
      <c r="E63" s="3"/>
      <c r="F63" s="3"/>
      <c r="G63" s="10"/>
      <c r="H63" s="10"/>
    </row>
    <row r="64" spans="1:8" ht="12.75">
      <c r="A64" s="8"/>
      <c r="B64" s="3"/>
      <c r="C64" s="10"/>
      <c r="D64" s="3"/>
      <c r="E64" s="3"/>
      <c r="F64" s="3"/>
      <c r="G64" s="10"/>
      <c r="H64" s="10"/>
    </row>
    <row r="65" spans="1:8" ht="12.75">
      <c r="A65" s="8"/>
      <c r="B65" s="3"/>
      <c r="C65" s="10"/>
      <c r="D65" s="3"/>
      <c r="E65" s="3"/>
      <c r="F65" s="3"/>
      <c r="G65" s="10"/>
      <c r="H65" s="10"/>
    </row>
    <row r="66" spans="1:8" ht="12.75">
      <c r="A66" s="8"/>
      <c r="B66" s="3"/>
      <c r="C66" s="10"/>
      <c r="D66" s="3"/>
      <c r="E66" s="3"/>
      <c r="F66" s="3"/>
      <c r="G66" s="10"/>
      <c r="H66" s="10"/>
    </row>
    <row r="67" spans="1:8" ht="12.75">
      <c r="A67" s="7"/>
      <c r="B67" s="3"/>
      <c r="C67" s="10"/>
      <c r="D67" s="3"/>
      <c r="E67" s="3"/>
      <c r="F67" s="3"/>
      <c r="G67" s="10"/>
      <c r="H67" s="10"/>
    </row>
    <row r="68" spans="1:8" ht="12.75">
      <c r="A68" s="2"/>
      <c r="B68" s="3"/>
      <c r="C68" s="10"/>
      <c r="D68" s="3"/>
      <c r="E68" s="3"/>
      <c r="F68" s="3"/>
      <c r="G68" s="10"/>
      <c r="H68" s="10"/>
    </row>
    <row r="69" spans="1:8" ht="12.75">
      <c r="A69" s="2"/>
      <c r="B69" s="3"/>
      <c r="C69" s="10"/>
      <c r="D69" s="3"/>
      <c r="E69" s="3"/>
      <c r="F69" s="3"/>
      <c r="G69" s="10"/>
      <c r="H69" s="10"/>
    </row>
  </sheetData>
  <sheetProtection/>
  <mergeCells count="6">
    <mergeCell ref="A1:H1"/>
    <mergeCell ref="C2:G2"/>
    <mergeCell ref="A3:A4"/>
    <mergeCell ref="B3:B4"/>
    <mergeCell ref="C3:D3"/>
    <mergeCell ref="E3:H3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88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SheetLayoutView="75" zoomScalePageLayoutView="0" workbookViewId="0" topLeftCell="A1">
      <selection activeCell="E60" sqref="E60"/>
    </sheetView>
  </sheetViews>
  <sheetFormatPr defaultColWidth="9.33203125" defaultRowHeight="12.75"/>
  <cols>
    <col min="1" max="1" width="49" style="0" customWidth="1"/>
    <col min="2" max="2" width="13.83203125" style="9" customWidth="1"/>
    <col min="3" max="3" width="20.5" style="11" customWidth="1"/>
    <col min="4" max="4" width="20.33203125" style="9" customWidth="1"/>
    <col min="5" max="5" width="19.33203125" style="9" customWidth="1"/>
    <col min="6" max="6" width="16.33203125" style="9" customWidth="1"/>
    <col min="7" max="7" width="20.66015625" style="11" customWidth="1"/>
    <col min="8" max="8" width="16.66015625" style="11" customWidth="1"/>
    <col min="9" max="9" width="0.1640625" style="0" customWidth="1"/>
    <col min="10" max="10" width="9.66015625" style="0" customWidth="1"/>
    <col min="11" max="11" width="16.16015625" style="0" customWidth="1"/>
  </cols>
  <sheetData>
    <row r="1" spans="1:8" ht="18.75" customHeight="1">
      <c r="A1" s="45" t="s">
        <v>111</v>
      </c>
      <c r="B1" s="45"/>
      <c r="C1" s="45"/>
      <c r="D1" s="45"/>
      <c r="E1" s="45"/>
      <c r="F1" s="45"/>
      <c r="G1" s="45"/>
      <c r="H1" s="45"/>
    </row>
    <row r="2" spans="1:8" ht="15.75">
      <c r="A2" s="1" t="s">
        <v>83</v>
      </c>
      <c r="B2" s="12"/>
      <c r="C2" s="51"/>
      <c r="D2" s="51"/>
      <c r="E2" s="51"/>
      <c r="F2" s="51"/>
      <c r="G2" s="51"/>
      <c r="H2"/>
    </row>
    <row r="3" spans="1:8" ht="13.5" thickBot="1">
      <c r="A3" s="48" t="s">
        <v>84</v>
      </c>
      <c r="B3" s="50" t="s">
        <v>85</v>
      </c>
      <c r="C3" s="46" t="s">
        <v>96</v>
      </c>
      <c r="D3" s="47"/>
      <c r="E3" s="52" t="s">
        <v>97</v>
      </c>
      <c r="F3" s="53"/>
      <c r="G3" s="54"/>
      <c r="H3" s="55"/>
    </row>
    <row r="4" spans="1:8" ht="76.5">
      <c r="A4" s="49"/>
      <c r="B4" s="47"/>
      <c r="C4" s="31" t="s">
        <v>98</v>
      </c>
      <c r="D4" s="32" t="s">
        <v>101</v>
      </c>
      <c r="E4" s="15" t="s">
        <v>99</v>
      </c>
      <c r="F4" s="17" t="s">
        <v>105</v>
      </c>
      <c r="G4" s="16" t="s">
        <v>100</v>
      </c>
      <c r="H4" s="18" t="s">
        <v>106</v>
      </c>
    </row>
    <row r="5" spans="1:8" ht="28.5">
      <c r="A5" s="19" t="s">
        <v>49</v>
      </c>
      <c r="B5" s="20" t="s">
        <v>0</v>
      </c>
      <c r="C5" s="21">
        <f>C6+C7+C8+C9+C10+C11+C12</f>
        <v>184277827.68</v>
      </c>
      <c r="D5" s="21">
        <f>D6+D7+D8+D9+D10+D11+D12</f>
        <v>145208729.72</v>
      </c>
      <c r="E5" s="21">
        <f>E6+E7+E8+E9+E10+E11+E12</f>
        <v>194857824</v>
      </c>
      <c r="F5" s="21">
        <f aca="true" t="shared" si="0" ref="F5:F11">E5/C5*100</f>
        <v>105.74132897766316</v>
      </c>
      <c r="G5" s="21">
        <f>G6+G7+G8+G9+G10+G11+G12</f>
        <v>135487060.57999998</v>
      </c>
      <c r="H5" s="21">
        <f>G5/D5*100</f>
        <v>93.30503809327035</v>
      </c>
    </row>
    <row r="6" spans="1:8" ht="30">
      <c r="A6" s="22" t="s">
        <v>1</v>
      </c>
      <c r="B6" s="23" t="s">
        <v>2</v>
      </c>
      <c r="C6" s="24">
        <v>167857023.11</v>
      </c>
      <c r="D6" s="24">
        <v>133381215.19</v>
      </c>
      <c r="E6" s="24">
        <v>162961986</v>
      </c>
      <c r="F6" s="24">
        <f t="shared" si="0"/>
        <v>97.08380559877307</v>
      </c>
      <c r="G6" s="24">
        <v>112342958.14</v>
      </c>
      <c r="H6" s="24">
        <f aca="true" t="shared" si="1" ref="H6:H54">G6/D6*100</f>
        <v>84.2269715266642</v>
      </c>
    </row>
    <row r="7" spans="1:8" s="4" customFormat="1" ht="24" customHeight="1">
      <c r="A7" s="22" t="s">
        <v>4</v>
      </c>
      <c r="B7" s="23" t="s">
        <v>3</v>
      </c>
      <c r="C7" s="24">
        <v>150000</v>
      </c>
      <c r="D7" s="24">
        <v>111500</v>
      </c>
      <c r="E7" s="24">
        <v>120000</v>
      </c>
      <c r="F7" s="24">
        <f t="shared" si="0"/>
        <v>80</v>
      </c>
      <c r="G7" s="24">
        <v>93000</v>
      </c>
      <c r="H7" s="24">
        <f t="shared" si="1"/>
        <v>83.40807174887892</v>
      </c>
    </row>
    <row r="8" spans="1:8" s="4" customFormat="1" ht="60">
      <c r="A8" s="22" t="s">
        <v>5</v>
      </c>
      <c r="B8" s="23" t="s">
        <v>6</v>
      </c>
      <c r="C8" s="24">
        <v>75000</v>
      </c>
      <c r="D8" s="24">
        <v>65000</v>
      </c>
      <c r="E8" s="24">
        <v>67000</v>
      </c>
      <c r="F8" s="24">
        <f t="shared" si="0"/>
        <v>89.33333333333333</v>
      </c>
      <c r="G8" s="24">
        <v>49000</v>
      </c>
      <c r="H8" s="24">
        <f t="shared" si="1"/>
        <v>75.38461538461539</v>
      </c>
    </row>
    <row r="9" spans="1:8" s="4" customFormat="1" ht="39" customHeight="1">
      <c r="A9" s="22" t="s">
        <v>32</v>
      </c>
      <c r="B9" s="23" t="s">
        <v>7</v>
      </c>
      <c r="C9" s="24">
        <v>970446.69</v>
      </c>
      <c r="D9" s="24">
        <v>943465.14</v>
      </c>
      <c r="E9" s="24">
        <v>979518</v>
      </c>
      <c r="F9" s="24">
        <f t="shared" si="0"/>
        <v>100.93475613791831</v>
      </c>
      <c r="G9" s="24">
        <v>770834.31</v>
      </c>
      <c r="H9" s="24">
        <f t="shared" si="1"/>
        <v>81.70246862539086</v>
      </c>
    </row>
    <row r="10" spans="1:8" s="4" customFormat="1" ht="60">
      <c r="A10" s="22" t="s">
        <v>93</v>
      </c>
      <c r="B10" s="23" t="s">
        <v>8</v>
      </c>
      <c r="C10" s="24">
        <v>8768508.21</v>
      </c>
      <c r="D10" s="24">
        <v>6274479.37</v>
      </c>
      <c r="E10" s="24">
        <v>5937400</v>
      </c>
      <c r="F10" s="24">
        <f t="shared" si="0"/>
        <v>67.71277231888455</v>
      </c>
      <c r="G10" s="24">
        <v>4039090.99</v>
      </c>
      <c r="H10" s="24">
        <f t="shared" si="1"/>
        <v>64.37332488990238</v>
      </c>
    </row>
    <row r="11" spans="1:8" s="5" customFormat="1" ht="60">
      <c r="A11" s="22" t="s">
        <v>90</v>
      </c>
      <c r="B11" s="23" t="s">
        <v>33</v>
      </c>
      <c r="C11" s="24">
        <v>6456849.67</v>
      </c>
      <c r="D11" s="24">
        <v>4433070.02</v>
      </c>
      <c r="E11" s="24">
        <v>8640800</v>
      </c>
      <c r="F11" s="24">
        <f t="shared" si="0"/>
        <v>133.8237753954089</v>
      </c>
      <c r="G11" s="24">
        <v>6078837.14</v>
      </c>
      <c r="H11" s="24">
        <f t="shared" si="1"/>
        <v>137.12477160466779</v>
      </c>
    </row>
    <row r="12" spans="1:8" ht="60">
      <c r="A12" s="25" t="s">
        <v>103</v>
      </c>
      <c r="B12" s="26" t="s">
        <v>94</v>
      </c>
      <c r="C12" s="27">
        <v>0</v>
      </c>
      <c r="D12" s="27">
        <v>0</v>
      </c>
      <c r="E12" s="27">
        <v>16151120</v>
      </c>
      <c r="F12" s="24">
        <v>0</v>
      </c>
      <c r="G12" s="27">
        <v>12113340</v>
      </c>
      <c r="H12" s="24">
        <v>0</v>
      </c>
    </row>
    <row r="13" spans="1:8" s="4" customFormat="1" ht="28.5">
      <c r="A13" s="19" t="s">
        <v>35</v>
      </c>
      <c r="B13" s="20" t="s">
        <v>34</v>
      </c>
      <c r="C13" s="21">
        <f>C14+C15</f>
        <v>15371630.850000001</v>
      </c>
      <c r="D13" s="21">
        <f>D14+D15</f>
        <v>11168177.950000001</v>
      </c>
      <c r="E13" s="21">
        <f>E14+E15</f>
        <v>16431033.5</v>
      </c>
      <c r="F13" s="21">
        <f aca="true" t="shared" si="2" ref="F13:F54">E13/C13*100</f>
        <v>106.89193398109738</v>
      </c>
      <c r="G13" s="21">
        <f>G14+G15</f>
        <v>10079136.92</v>
      </c>
      <c r="H13" s="21">
        <f t="shared" si="1"/>
        <v>90.24871348866714</v>
      </c>
    </row>
    <row r="14" spans="1:8" s="5" customFormat="1" ht="45">
      <c r="A14" s="22" t="s">
        <v>36</v>
      </c>
      <c r="B14" s="23" t="s">
        <v>37</v>
      </c>
      <c r="C14" s="24">
        <v>12077712.3</v>
      </c>
      <c r="D14" s="24">
        <v>8599667.39</v>
      </c>
      <c r="E14" s="24">
        <v>12956233.5</v>
      </c>
      <c r="F14" s="24">
        <f t="shared" si="2"/>
        <v>107.27390401574641</v>
      </c>
      <c r="G14" s="24">
        <v>7769720.4</v>
      </c>
      <c r="H14" s="24">
        <f t="shared" si="1"/>
        <v>90.34908034972268</v>
      </c>
    </row>
    <row r="15" spans="1:8" s="5" customFormat="1" ht="60">
      <c r="A15" s="22" t="s">
        <v>38</v>
      </c>
      <c r="B15" s="23" t="s">
        <v>39</v>
      </c>
      <c r="C15" s="24">
        <v>3293918.55</v>
      </c>
      <c r="D15" s="24">
        <v>2568510.56</v>
      </c>
      <c r="E15" s="24">
        <v>3474800</v>
      </c>
      <c r="F15" s="24">
        <f t="shared" si="2"/>
        <v>105.4913759175982</v>
      </c>
      <c r="G15" s="24">
        <v>2309416.52</v>
      </c>
      <c r="H15" s="24">
        <f t="shared" si="1"/>
        <v>89.91267374816633</v>
      </c>
    </row>
    <row r="16" spans="1:8" s="5" customFormat="1" ht="42.75">
      <c r="A16" s="19" t="s">
        <v>48</v>
      </c>
      <c r="B16" s="20" t="s">
        <v>40</v>
      </c>
      <c r="C16" s="21">
        <f>C17</f>
        <v>34596720</v>
      </c>
      <c r="D16" s="21">
        <f>D17</f>
        <v>24800420</v>
      </c>
      <c r="E16" s="21">
        <f>E17</f>
        <v>26096500</v>
      </c>
      <c r="F16" s="21">
        <f t="shared" si="2"/>
        <v>75.43056104740565</v>
      </c>
      <c r="G16" s="21">
        <f>G17</f>
        <v>17924775</v>
      </c>
      <c r="H16" s="21">
        <f t="shared" si="1"/>
        <v>72.27609451775413</v>
      </c>
    </row>
    <row r="17" spans="1:8" s="5" customFormat="1" ht="30">
      <c r="A17" s="22" t="s">
        <v>45</v>
      </c>
      <c r="B17" s="23" t="s">
        <v>41</v>
      </c>
      <c r="C17" s="24">
        <v>34596720</v>
      </c>
      <c r="D17" s="24">
        <v>24800420</v>
      </c>
      <c r="E17" s="24">
        <v>26096500</v>
      </c>
      <c r="F17" s="24">
        <f t="shared" si="2"/>
        <v>75.43056104740565</v>
      </c>
      <c r="G17" s="24">
        <v>17924775</v>
      </c>
      <c r="H17" s="24">
        <f t="shared" si="1"/>
        <v>72.27609451775413</v>
      </c>
    </row>
    <row r="18" spans="1:8" s="4" customFormat="1" ht="42.75">
      <c r="A18" s="19" t="s">
        <v>44</v>
      </c>
      <c r="B18" s="20" t="s">
        <v>42</v>
      </c>
      <c r="C18" s="21">
        <f>C19</f>
        <v>21625514.44</v>
      </c>
      <c r="D18" s="21">
        <f>D19</f>
        <v>17674849.4</v>
      </c>
      <c r="E18" s="21">
        <f>E19</f>
        <v>18268162</v>
      </c>
      <c r="F18" s="21">
        <f t="shared" si="2"/>
        <v>84.47504012302238</v>
      </c>
      <c r="G18" s="21">
        <f>G19</f>
        <v>13176205</v>
      </c>
      <c r="H18" s="21">
        <f t="shared" si="1"/>
        <v>74.54776389777896</v>
      </c>
    </row>
    <row r="19" spans="1:8" s="4" customFormat="1" ht="45">
      <c r="A19" s="22" t="s">
        <v>46</v>
      </c>
      <c r="B19" s="23" t="s">
        <v>43</v>
      </c>
      <c r="C19" s="24">
        <v>21625514.44</v>
      </c>
      <c r="D19" s="24">
        <v>17674849.4</v>
      </c>
      <c r="E19" s="24">
        <v>18268162</v>
      </c>
      <c r="F19" s="24">
        <f t="shared" si="2"/>
        <v>84.47504012302238</v>
      </c>
      <c r="G19" s="24">
        <v>13176205</v>
      </c>
      <c r="H19" s="24">
        <f t="shared" si="1"/>
        <v>74.54776389777896</v>
      </c>
    </row>
    <row r="20" spans="1:8" s="4" customFormat="1" ht="59.25" customHeight="1">
      <c r="A20" s="19" t="s">
        <v>47</v>
      </c>
      <c r="B20" s="20" t="s">
        <v>51</v>
      </c>
      <c r="C20" s="21">
        <f>C21+C22+C23+C24</f>
        <v>151982331.53</v>
      </c>
      <c r="D20" s="21">
        <f>D21+D22+D23+D24</f>
        <v>126048040.68</v>
      </c>
      <c r="E20" s="21">
        <f>E21+E22+E23+E24</f>
        <v>55867808.5</v>
      </c>
      <c r="F20" s="21">
        <f t="shared" si="2"/>
        <v>36.75941008246223</v>
      </c>
      <c r="G20" s="21">
        <f>G21+G22+G23+G24</f>
        <v>48065661.410000004</v>
      </c>
      <c r="H20" s="21">
        <f t="shared" si="1"/>
        <v>38.132811228716356</v>
      </c>
    </row>
    <row r="21" spans="1:8" s="4" customFormat="1" ht="30">
      <c r="A21" s="22" t="s">
        <v>50</v>
      </c>
      <c r="B21" s="23" t="s">
        <v>52</v>
      </c>
      <c r="C21" s="24">
        <v>90882899.67</v>
      </c>
      <c r="D21" s="24">
        <v>77631383.98</v>
      </c>
      <c r="E21" s="24">
        <v>3158100</v>
      </c>
      <c r="F21" s="24">
        <f t="shared" si="2"/>
        <v>3.47491113451178</v>
      </c>
      <c r="G21" s="24">
        <v>2214494.72</v>
      </c>
      <c r="H21" s="24">
        <f t="shared" si="1"/>
        <v>2.852576633917174</v>
      </c>
    </row>
    <row r="22" spans="1:8" s="4" customFormat="1" ht="30">
      <c r="A22" s="22" t="s">
        <v>54</v>
      </c>
      <c r="B22" s="23" t="s">
        <v>53</v>
      </c>
      <c r="C22" s="24">
        <v>6092000</v>
      </c>
      <c r="D22" s="24">
        <v>5244138</v>
      </c>
      <c r="E22" s="24">
        <v>4839160</v>
      </c>
      <c r="F22" s="24">
        <f t="shared" si="2"/>
        <v>79.43466841759684</v>
      </c>
      <c r="G22" s="24">
        <v>3133838.91</v>
      </c>
      <c r="H22" s="24">
        <f t="shared" si="1"/>
        <v>59.75889478880991</v>
      </c>
    </row>
    <row r="23" spans="1:8" s="4" customFormat="1" ht="45">
      <c r="A23" s="22" t="s">
        <v>55</v>
      </c>
      <c r="B23" s="23" t="s">
        <v>56</v>
      </c>
      <c r="C23" s="24">
        <v>18795000</v>
      </c>
      <c r="D23" s="24">
        <v>19550000</v>
      </c>
      <c r="E23" s="24">
        <v>5190000</v>
      </c>
      <c r="F23" s="24">
        <f t="shared" si="2"/>
        <v>27.613727055067837</v>
      </c>
      <c r="G23" s="24">
        <v>3969293.08</v>
      </c>
      <c r="H23" s="24">
        <f t="shared" si="1"/>
        <v>20.303289411764705</v>
      </c>
    </row>
    <row r="24" spans="1:8" s="4" customFormat="1" ht="45">
      <c r="A24" s="22" t="s">
        <v>102</v>
      </c>
      <c r="B24" s="23" t="s">
        <v>57</v>
      </c>
      <c r="C24" s="24">
        <v>36212431.86</v>
      </c>
      <c r="D24" s="24">
        <v>23622518.7</v>
      </c>
      <c r="E24" s="24">
        <v>42680548.5</v>
      </c>
      <c r="F24" s="24">
        <f t="shared" si="2"/>
        <v>117.86159146948825</v>
      </c>
      <c r="G24" s="24">
        <v>38748034.7</v>
      </c>
      <c r="H24" s="24">
        <f t="shared" si="1"/>
        <v>164.03007313525805</v>
      </c>
    </row>
    <row r="25" spans="1:8" s="4" customFormat="1" ht="71.25">
      <c r="A25" s="19" t="s">
        <v>61</v>
      </c>
      <c r="B25" s="20" t="s">
        <v>58</v>
      </c>
      <c r="C25" s="21">
        <f>C26+C27+C28+C29</f>
        <v>13430899.67</v>
      </c>
      <c r="D25" s="21">
        <f>D26+D27+D28+D29</f>
        <v>8950832.35</v>
      </c>
      <c r="E25" s="21">
        <f>E26+E27+E28+E29</f>
        <v>14261200</v>
      </c>
      <c r="F25" s="21">
        <f t="shared" si="2"/>
        <v>106.18201572791585</v>
      </c>
      <c r="G25" s="21">
        <f>G26+G27+G28+G29</f>
        <v>8559645.940000001</v>
      </c>
      <c r="H25" s="21">
        <f t="shared" si="1"/>
        <v>95.6296085693081</v>
      </c>
    </row>
    <row r="26" spans="1:8" s="4" customFormat="1" ht="45">
      <c r="A26" s="22" t="s">
        <v>60</v>
      </c>
      <c r="B26" s="23" t="s">
        <v>59</v>
      </c>
      <c r="C26" s="24">
        <v>24000</v>
      </c>
      <c r="D26" s="24">
        <v>24000</v>
      </c>
      <c r="E26" s="24">
        <v>20000</v>
      </c>
      <c r="F26" s="24">
        <f t="shared" si="2"/>
        <v>83.33333333333334</v>
      </c>
      <c r="G26" s="24">
        <v>12000</v>
      </c>
      <c r="H26" s="24">
        <f t="shared" si="1"/>
        <v>50</v>
      </c>
    </row>
    <row r="27" spans="1:8" s="4" customFormat="1" ht="75">
      <c r="A27" s="22" t="s">
        <v>31</v>
      </c>
      <c r="B27" s="23" t="s">
        <v>62</v>
      </c>
      <c r="C27" s="24">
        <v>13166080.87</v>
      </c>
      <c r="D27" s="24">
        <v>8821832.35</v>
      </c>
      <c r="E27" s="24">
        <v>13805200</v>
      </c>
      <c r="F27" s="24">
        <f t="shared" si="2"/>
        <v>104.854285313227</v>
      </c>
      <c r="G27" s="24">
        <v>8337370.94</v>
      </c>
      <c r="H27" s="24">
        <f t="shared" si="1"/>
        <v>94.50838113014017</v>
      </c>
    </row>
    <row r="28" spans="1:8" s="4" customFormat="1" ht="30">
      <c r="A28" s="22" t="s">
        <v>63</v>
      </c>
      <c r="B28" s="23" t="s">
        <v>64</v>
      </c>
      <c r="C28" s="24">
        <v>1000</v>
      </c>
      <c r="D28" s="24">
        <v>0</v>
      </c>
      <c r="E28" s="24">
        <v>1000</v>
      </c>
      <c r="F28" s="24">
        <f t="shared" si="2"/>
        <v>100</v>
      </c>
      <c r="G28" s="24">
        <v>0</v>
      </c>
      <c r="H28" s="24">
        <v>0</v>
      </c>
    </row>
    <row r="29" spans="1:8" s="4" customFormat="1" ht="51" customHeight="1">
      <c r="A29" s="22" t="s">
        <v>65</v>
      </c>
      <c r="B29" s="23" t="s">
        <v>66</v>
      </c>
      <c r="C29" s="24">
        <v>239818.8</v>
      </c>
      <c r="D29" s="24">
        <v>105000</v>
      </c>
      <c r="E29" s="24">
        <v>435000</v>
      </c>
      <c r="F29" s="24">
        <f t="shared" si="2"/>
        <v>181.38694714509455</v>
      </c>
      <c r="G29" s="24">
        <v>210275</v>
      </c>
      <c r="H29" s="24">
        <f t="shared" si="1"/>
        <v>200.26190476190476</v>
      </c>
    </row>
    <row r="30" spans="1:8" s="4" customFormat="1" ht="28.5">
      <c r="A30" s="19" t="s">
        <v>68</v>
      </c>
      <c r="B30" s="20" t="s">
        <v>67</v>
      </c>
      <c r="C30" s="21">
        <f>C31</f>
        <v>45000</v>
      </c>
      <c r="D30" s="21">
        <f>D31</f>
        <v>20000</v>
      </c>
      <c r="E30" s="21">
        <f>E31</f>
        <v>60000</v>
      </c>
      <c r="F30" s="21">
        <f t="shared" si="2"/>
        <v>133.33333333333331</v>
      </c>
      <c r="G30" s="21">
        <f>G31</f>
        <v>0</v>
      </c>
      <c r="H30" s="21">
        <f t="shared" si="1"/>
        <v>0</v>
      </c>
    </row>
    <row r="31" spans="1:8" s="4" customFormat="1" ht="30">
      <c r="A31" s="22" t="s">
        <v>69</v>
      </c>
      <c r="B31" s="23" t="s">
        <v>70</v>
      </c>
      <c r="C31" s="24">
        <v>45000</v>
      </c>
      <c r="D31" s="24">
        <v>20000</v>
      </c>
      <c r="E31" s="24">
        <v>60000</v>
      </c>
      <c r="F31" s="24">
        <f t="shared" si="2"/>
        <v>133.33333333333331</v>
      </c>
      <c r="G31" s="24">
        <v>0</v>
      </c>
      <c r="H31" s="24">
        <f t="shared" si="1"/>
        <v>0</v>
      </c>
    </row>
    <row r="32" spans="1:8" s="4" customFormat="1" ht="33.75" customHeight="1">
      <c r="A32" s="19" t="s">
        <v>72</v>
      </c>
      <c r="B32" s="20" t="s">
        <v>71</v>
      </c>
      <c r="C32" s="21">
        <f>C33+C34</f>
        <v>16874200</v>
      </c>
      <c r="D32" s="21">
        <f>D33+D34</f>
        <v>14897720</v>
      </c>
      <c r="E32" s="21">
        <f>E33+E34</f>
        <v>9418500</v>
      </c>
      <c r="F32" s="21">
        <f t="shared" si="2"/>
        <v>55.815979424209736</v>
      </c>
      <c r="G32" s="21">
        <f>G33+G34</f>
        <v>7055958.989999999</v>
      </c>
      <c r="H32" s="21">
        <f t="shared" si="1"/>
        <v>47.362676906264845</v>
      </c>
    </row>
    <row r="33" spans="1:8" s="4" customFormat="1" ht="30">
      <c r="A33" s="22" t="s">
        <v>73</v>
      </c>
      <c r="B33" s="23" t="s">
        <v>74</v>
      </c>
      <c r="C33" s="24">
        <v>16311700</v>
      </c>
      <c r="D33" s="24">
        <v>14335220</v>
      </c>
      <c r="E33" s="24">
        <v>9000000</v>
      </c>
      <c r="F33" s="24">
        <f t="shared" si="2"/>
        <v>55.1751196993569</v>
      </c>
      <c r="G33" s="24">
        <v>6747020.64</v>
      </c>
      <c r="H33" s="24">
        <f t="shared" si="1"/>
        <v>47.06604181868153</v>
      </c>
    </row>
    <row r="34" spans="1:8" s="4" customFormat="1" ht="60">
      <c r="A34" s="22" t="s">
        <v>75</v>
      </c>
      <c r="B34" s="23" t="s">
        <v>76</v>
      </c>
      <c r="C34" s="24">
        <v>562500</v>
      </c>
      <c r="D34" s="24">
        <v>562500</v>
      </c>
      <c r="E34" s="24">
        <v>418500</v>
      </c>
      <c r="F34" s="24">
        <f t="shared" si="2"/>
        <v>74.4</v>
      </c>
      <c r="G34" s="24">
        <v>308938.35</v>
      </c>
      <c r="H34" s="24">
        <f t="shared" si="1"/>
        <v>54.92237333333333</v>
      </c>
    </row>
    <row r="35" spans="1:8" s="4" customFormat="1" ht="42.75">
      <c r="A35" s="19" t="s">
        <v>78</v>
      </c>
      <c r="B35" s="20" t="s">
        <v>77</v>
      </c>
      <c r="C35" s="21">
        <f>C36+C37</f>
        <v>7081059.050000001</v>
      </c>
      <c r="D35" s="21">
        <f>D36+D37</f>
        <v>6280700</v>
      </c>
      <c r="E35" s="21">
        <f>E36+E37</f>
        <v>4991700</v>
      </c>
      <c r="F35" s="21">
        <f t="shared" si="2"/>
        <v>70.4936926066165</v>
      </c>
      <c r="G35" s="21">
        <f>G36+G37</f>
        <v>4727510.91</v>
      </c>
      <c r="H35" s="21">
        <f t="shared" si="1"/>
        <v>75.27044612861624</v>
      </c>
    </row>
    <row r="36" spans="1:8" s="4" customFormat="1" ht="50.25" customHeight="1">
      <c r="A36" s="22" t="s">
        <v>79</v>
      </c>
      <c r="B36" s="23" t="s">
        <v>80</v>
      </c>
      <c r="C36" s="24">
        <v>2615346.68</v>
      </c>
      <c r="D36" s="24">
        <v>1500000</v>
      </c>
      <c r="E36" s="24">
        <v>891900</v>
      </c>
      <c r="F36" s="24">
        <f t="shared" si="2"/>
        <v>34.102553471037346</v>
      </c>
      <c r="G36" s="24">
        <v>887440.5</v>
      </c>
      <c r="H36" s="24">
        <f t="shared" si="1"/>
        <v>59.1627</v>
      </c>
    </row>
    <row r="37" spans="1:8" s="4" customFormat="1" ht="60">
      <c r="A37" s="22" t="s">
        <v>82</v>
      </c>
      <c r="B37" s="23" t="s">
        <v>81</v>
      </c>
      <c r="C37" s="24">
        <v>4465712.37</v>
      </c>
      <c r="D37" s="24">
        <v>4780700</v>
      </c>
      <c r="E37" s="24">
        <v>4099800</v>
      </c>
      <c r="F37" s="24">
        <f t="shared" si="2"/>
        <v>91.80618141781487</v>
      </c>
      <c r="G37" s="24">
        <v>3840070.41</v>
      </c>
      <c r="H37" s="24">
        <f t="shared" si="1"/>
        <v>80.3244380530048</v>
      </c>
    </row>
    <row r="38" spans="1:8" s="4" customFormat="1" ht="47.25" customHeight="1">
      <c r="A38" s="19" t="s">
        <v>11</v>
      </c>
      <c r="B38" s="20" t="s">
        <v>9</v>
      </c>
      <c r="C38" s="21">
        <f>C39</f>
        <v>41200</v>
      </c>
      <c r="D38" s="21">
        <f>D39</f>
        <v>40384.36</v>
      </c>
      <c r="E38" s="21">
        <f>E39</f>
        <v>23300</v>
      </c>
      <c r="F38" s="21">
        <f t="shared" si="2"/>
        <v>56.55339805825243</v>
      </c>
      <c r="G38" s="21">
        <f>G39</f>
        <v>7326.2</v>
      </c>
      <c r="H38" s="21">
        <f t="shared" si="1"/>
        <v>18.141181388042302</v>
      </c>
    </row>
    <row r="39" spans="1:8" s="4" customFormat="1" ht="45">
      <c r="A39" s="22" t="s">
        <v>12</v>
      </c>
      <c r="B39" s="23" t="s">
        <v>10</v>
      </c>
      <c r="C39" s="24">
        <v>41200</v>
      </c>
      <c r="D39" s="24">
        <v>40384.36</v>
      </c>
      <c r="E39" s="24">
        <v>23300</v>
      </c>
      <c r="F39" s="24">
        <f t="shared" si="2"/>
        <v>56.55339805825243</v>
      </c>
      <c r="G39" s="24">
        <v>7326.2</v>
      </c>
      <c r="H39" s="24">
        <f t="shared" si="1"/>
        <v>18.141181388042302</v>
      </c>
    </row>
    <row r="40" spans="1:8" s="4" customFormat="1" ht="42.75">
      <c r="A40" s="19" t="s">
        <v>15</v>
      </c>
      <c r="B40" s="20" t="s">
        <v>13</v>
      </c>
      <c r="C40" s="21">
        <f>C41+C42</f>
        <v>6997648.09</v>
      </c>
      <c r="D40" s="21">
        <f>D41+D42</f>
        <v>4829979.78</v>
      </c>
      <c r="E40" s="21">
        <f>E41+E42</f>
        <v>14151600</v>
      </c>
      <c r="F40" s="21">
        <f t="shared" si="2"/>
        <v>202.23366219606507</v>
      </c>
      <c r="G40" s="21">
        <f>G41+G42</f>
        <v>8815576.77</v>
      </c>
      <c r="H40" s="21">
        <f t="shared" si="1"/>
        <v>182.51788147237335</v>
      </c>
    </row>
    <row r="41" spans="1:8" s="4" customFormat="1" ht="45">
      <c r="A41" s="22" t="s">
        <v>16</v>
      </c>
      <c r="B41" s="23" t="s">
        <v>14</v>
      </c>
      <c r="C41" s="24">
        <v>3867200</v>
      </c>
      <c r="D41" s="24">
        <v>2900600</v>
      </c>
      <c r="E41" s="24">
        <v>3878060</v>
      </c>
      <c r="F41" s="24">
        <f t="shared" si="2"/>
        <v>100.28082333471244</v>
      </c>
      <c r="G41" s="24">
        <v>2598515</v>
      </c>
      <c r="H41" s="24">
        <f t="shared" si="1"/>
        <v>89.5854306005654</v>
      </c>
    </row>
    <row r="42" spans="1:8" s="4" customFormat="1" ht="31.5" customHeight="1">
      <c r="A42" s="22" t="s">
        <v>18</v>
      </c>
      <c r="B42" s="23" t="s">
        <v>17</v>
      </c>
      <c r="C42" s="24">
        <v>3130448.09</v>
      </c>
      <c r="D42" s="24">
        <v>1929379.78</v>
      </c>
      <c r="E42" s="24">
        <v>10273540</v>
      </c>
      <c r="F42" s="24">
        <f t="shared" si="2"/>
        <v>328.18113268889886</v>
      </c>
      <c r="G42" s="24">
        <v>6217061.77</v>
      </c>
      <c r="H42" s="24">
        <f t="shared" si="1"/>
        <v>322.2311042359944</v>
      </c>
    </row>
    <row r="43" spans="1:8" s="4" customFormat="1" ht="90" customHeight="1">
      <c r="A43" s="19" t="s">
        <v>19</v>
      </c>
      <c r="B43" s="20" t="s">
        <v>21</v>
      </c>
      <c r="C43" s="21">
        <f>C44+C45</f>
        <v>7477137.34</v>
      </c>
      <c r="D43" s="21">
        <f>D44+D45</f>
        <v>4713744.46</v>
      </c>
      <c r="E43" s="21">
        <f>E44+E45</f>
        <v>8371452</v>
      </c>
      <c r="F43" s="21">
        <f t="shared" si="2"/>
        <v>111.96065578755305</v>
      </c>
      <c r="G43" s="21">
        <f>G44+G45</f>
        <v>4685059.91</v>
      </c>
      <c r="H43" s="21">
        <f t="shared" si="1"/>
        <v>99.3914699822315</v>
      </c>
    </row>
    <row r="44" spans="1:8" s="4" customFormat="1" ht="36" customHeight="1">
      <c r="A44" s="22" t="s">
        <v>20</v>
      </c>
      <c r="B44" s="23" t="s">
        <v>22</v>
      </c>
      <c r="C44" s="24">
        <v>488151</v>
      </c>
      <c r="D44" s="24">
        <v>55218.1</v>
      </c>
      <c r="E44" s="24">
        <v>1245400</v>
      </c>
      <c r="F44" s="24">
        <f t="shared" si="2"/>
        <v>255.12597536418036</v>
      </c>
      <c r="G44" s="24">
        <v>534090</v>
      </c>
      <c r="H44" s="24">
        <f t="shared" si="1"/>
        <v>967.2371921525732</v>
      </c>
    </row>
    <row r="45" spans="1:8" s="4" customFormat="1" ht="45">
      <c r="A45" s="22" t="s">
        <v>92</v>
      </c>
      <c r="B45" s="23" t="s">
        <v>23</v>
      </c>
      <c r="C45" s="24">
        <v>6988986.34</v>
      </c>
      <c r="D45" s="24">
        <v>4658526.36</v>
      </c>
      <c r="E45" s="24">
        <v>7126052</v>
      </c>
      <c r="F45" s="24">
        <f t="shared" si="2"/>
        <v>101.96116651731788</v>
      </c>
      <c r="G45" s="24">
        <v>4150969.91</v>
      </c>
      <c r="H45" s="24">
        <f t="shared" si="1"/>
        <v>89.10478527377056</v>
      </c>
    </row>
    <row r="46" spans="1:8" s="4" customFormat="1" ht="42.75">
      <c r="A46" s="19" t="s">
        <v>26</v>
      </c>
      <c r="B46" s="20" t="s">
        <v>24</v>
      </c>
      <c r="C46" s="21">
        <f>C47+C48+C49</f>
        <v>27363947.09</v>
      </c>
      <c r="D46" s="21">
        <f>D47+D48+D49</f>
        <v>18698864.39</v>
      </c>
      <c r="E46" s="21">
        <f>E47+E48+E49</f>
        <v>26517198</v>
      </c>
      <c r="F46" s="21">
        <f t="shared" si="2"/>
        <v>96.90560324789752</v>
      </c>
      <c r="G46" s="21">
        <f>G47+G48+G49</f>
        <v>17510357.61</v>
      </c>
      <c r="H46" s="21">
        <f t="shared" si="1"/>
        <v>93.64396278184891</v>
      </c>
    </row>
    <row r="47" spans="1:8" s="4" customFormat="1" ht="45">
      <c r="A47" s="22" t="s">
        <v>27</v>
      </c>
      <c r="B47" s="23" t="s">
        <v>25</v>
      </c>
      <c r="C47" s="24">
        <v>896137.5</v>
      </c>
      <c r="D47" s="24">
        <v>559000</v>
      </c>
      <c r="E47" s="24">
        <v>250000</v>
      </c>
      <c r="F47" s="24">
        <f t="shared" si="2"/>
        <v>27.897504568216373</v>
      </c>
      <c r="G47" s="24">
        <v>154750</v>
      </c>
      <c r="H47" s="24">
        <f t="shared" si="1"/>
        <v>27.68336314847943</v>
      </c>
    </row>
    <row r="48" spans="1:8" s="4" customFormat="1" ht="33.75" customHeight="1">
      <c r="A48" s="22" t="s">
        <v>29</v>
      </c>
      <c r="B48" s="23" t="s">
        <v>28</v>
      </c>
      <c r="C48" s="24">
        <v>845845.14</v>
      </c>
      <c r="D48" s="24">
        <v>614462.5</v>
      </c>
      <c r="E48" s="24">
        <v>942200</v>
      </c>
      <c r="F48" s="24">
        <f t="shared" si="2"/>
        <v>111.39154857590125</v>
      </c>
      <c r="G48" s="24">
        <v>298607.56</v>
      </c>
      <c r="H48" s="24">
        <f t="shared" si="1"/>
        <v>48.59654738897817</v>
      </c>
    </row>
    <row r="49" spans="1:8" s="4" customFormat="1" ht="30">
      <c r="A49" s="22" t="s">
        <v>91</v>
      </c>
      <c r="B49" s="23" t="s">
        <v>30</v>
      </c>
      <c r="C49" s="24">
        <v>25621964.45</v>
      </c>
      <c r="D49" s="24">
        <v>17525401.89</v>
      </c>
      <c r="E49" s="24">
        <v>25324998</v>
      </c>
      <c r="F49" s="24">
        <f t="shared" si="2"/>
        <v>98.84096923723583</v>
      </c>
      <c r="G49" s="24">
        <v>17057000.05</v>
      </c>
      <c r="H49" s="24">
        <f t="shared" si="1"/>
        <v>97.32729758244648</v>
      </c>
    </row>
    <row r="50" spans="1:8" s="4" customFormat="1" ht="14.25">
      <c r="A50" s="19" t="s">
        <v>87</v>
      </c>
      <c r="B50" s="20" t="s">
        <v>95</v>
      </c>
      <c r="C50" s="21">
        <f>C51</f>
        <v>4889334.29</v>
      </c>
      <c r="D50" s="21">
        <f>D51</f>
        <v>3461806.37</v>
      </c>
      <c r="E50" s="21">
        <f>E51</f>
        <v>7441100</v>
      </c>
      <c r="F50" s="21">
        <f t="shared" si="2"/>
        <v>152.190452905195</v>
      </c>
      <c r="G50" s="21">
        <f>G51</f>
        <v>4749599.5</v>
      </c>
      <c r="H50" s="21">
        <f t="shared" si="1"/>
        <v>137.20003351891688</v>
      </c>
    </row>
    <row r="51" spans="1:8" s="4" customFormat="1" ht="30.75" thickBot="1">
      <c r="A51" s="28" t="s">
        <v>88</v>
      </c>
      <c r="B51" s="29" t="s">
        <v>104</v>
      </c>
      <c r="C51" s="30">
        <f>4889334.29</f>
        <v>4889334.29</v>
      </c>
      <c r="D51" s="30">
        <v>3461806.37</v>
      </c>
      <c r="E51" s="30">
        <v>7441100</v>
      </c>
      <c r="F51" s="30">
        <f t="shared" si="2"/>
        <v>152.190452905195</v>
      </c>
      <c r="G51" s="30">
        <v>4749599.5</v>
      </c>
      <c r="H51" s="30">
        <f t="shared" si="1"/>
        <v>137.20003351891688</v>
      </c>
    </row>
    <row r="52" spans="1:17" ht="19.5" customHeight="1" thickBot="1">
      <c r="A52" s="33" t="s">
        <v>89</v>
      </c>
      <c r="B52" s="34"/>
      <c r="C52" s="35">
        <f>C5+C13+C16+C18+C20+C25+C30+C32+C35+C38+C40+C43+C46</f>
        <v>487165115.73999995</v>
      </c>
      <c r="D52" s="35">
        <f>D5+D13+D16+D18+D20+D25+D30+D32+D35+D38+D40+D43+D46</f>
        <v>383332443.09</v>
      </c>
      <c r="E52" s="35">
        <f>E5+E13+E16+E18+E20+E25+E30+E32+E35+E38+E40+E43+E46</f>
        <v>389316278</v>
      </c>
      <c r="F52" s="35">
        <f t="shared" si="2"/>
        <v>79.9146460658686</v>
      </c>
      <c r="G52" s="35">
        <f>G5+G13+G16+G18+G20+G25+G30+G32+G35+G38+G40+G43+G46</f>
        <v>276094275.23999995</v>
      </c>
      <c r="H52" s="36">
        <f t="shared" si="1"/>
        <v>72.02476080929515</v>
      </c>
      <c r="Q52" s="6" t="s">
        <v>86</v>
      </c>
    </row>
    <row r="53" spans="1:8" ht="22.5" customHeight="1" thickBot="1">
      <c r="A53" s="37" t="s">
        <v>87</v>
      </c>
      <c r="B53" s="38"/>
      <c r="C53" s="39">
        <f>C50</f>
        <v>4889334.29</v>
      </c>
      <c r="D53" s="39">
        <f>D50</f>
        <v>3461806.37</v>
      </c>
      <c r="E53" s="39">
        <f>E50</f>
        <v>7441100</v>
      </c>
      <c r="F53" s="39">
        <f t="shared" si="2"/>
        <v>152.190452905195</v>
      </c>
      <c r="G53" s="39">
        <f>G50</f>
        <v>4749599.5</v>
      </c>
      <c r="H53" s="40">
        <f t="shared" si="1"/>
        <v>137.20003351891688</v>
      </c>
    </row>
    <row r="54" spans="1:8" ht="24" customHeight="1" thickBot="1">
      <c r="A54" s="41" t="s">
        <v>107</v>
      </c>
      <c r="B54" s="42"/>
      <c r="C54" s="43">
        <f>C52+C53</f>
        <v>492054450.03</v>
      </c>
      <c r="D54" s="43">
        <f>D52+D53</f>
        <v>386794249.46</v>
      </c>
      <c r="E54" s="43">
        <f>E52+E53</f>
        <v>396757378</v>
      </c>
      <c r="F54" s="43">
        <f t="shared" si="2"/>
        <v>80.63281979785167</v>
      </c>
      <c r="G54" s="43">
        <f>G52+G53</f>
        <v>280843874.73999995</v>
      </c>
      <c r="H54" s="44">
        <f t="shared" si="1"/>
        <v>72.60807913563441</v>
      </c>
    </row>
    <row r="55" spans="1:8" ht="12.75">
      <c r="A55" s="8"/>
      <c r="B55" s="3"/>
      <c r="C55" s="10"/>
      <c r="D55" s="3"/>
      <c r="E55" s="3"/>
      <c r="F55" s="3"/>
      <c r="G55" s="10"/>
      <c r="H55" s="10"/>
    </row>
    <row r="56" spans="1:8" ht="12.75">
      <c r="A56" s="8"/>
      <c r="B56" s="3"/>
      <c r="C56" s="10"/>
      <c r="D56" s="3"/>
      <c r="E56" s="3"/>
      <c r="F56" s="3"/>
      <c r="G56" s="10"/>
      <c r="H56" s="10"/>
    </row>
    <row r="57" spans="1:8" ht="12.75">
      <c r="A57" s="8"/>
      <c r="B57" s="3"/>
      <c r="C57" s="10"/>
      <c r="D57" s="3"/>
      <c r="E57" s="3"/>
      <c r="F57" s="3"/>
      <c r="G57" s="10"/>
      <c r="H57" s="10"/>
    </row>
    <row r="58" spans="1:8" ht="12.75">
      <c r="A58" s="8"/>
      <c r="B58" s="3"/>
      <c r="C58" s="10"/>
      <c r="D58" s="3"/>
      <c r="E58" s="3"/>
      <c r="F58" s="3"/>
      <c r="G58" s="10"/>
      <c r="H58" s="10"/>
    </row>
    <row r="59" spans="1:8" ht="12.75">
      <c r="A59" s="8"/>
      <c r="B59" s="3"/>
      <c r="C59" s="10"/>
      <c r="D59" s="3"/>
      <c r="E59" s="3"/>
      <c r="F59" s="3"/>
      <c r="G59" s="10"/>
      <c r="H59" s="10"/>
    </row>
    <row r="60" spans="1:8" ht="12.75">
      <c r="A60" s="8"/>
      <c r="B60" s="3"/>
      <c r="C60" s="10"/>
      <c r="D60" s="3"/>
      <c r="E60" s="3"/>
      <c r="F60" s="3"/>
      <c r="G60" s="10"/>
      <c r="H60" s="10"/>
    </row>
    <row r="61" spans="1:8" ht="12.75">
      <c r="A61" s="8"/>
      <c r="B61" s="3"/>
      <c r="C61" s="10"/>
      <c r="D61" s="3"/>
      <c r="E61" s="3"/>
      <c r="F61" s="3"/>
      <c r="G61" s="10"/>
      <c r="H61" s="10"/>
    </row>
    <row r="62" spans="1:8" ht="12.75">
      <c r="A62" s="8"/>
      <c r="B62" s="3"/>
      <c r="C62" s="10"/>
      <c r="D62" s="3"/>
      <c r="E62" s="3"/>
      <c r="F62" s="3"/>
      <c r="G62" s="10"/>
      <c r="H62" s="10"/>
    </row>
    <row r="63" spans="1:8" ht="12.75">
      <c r="A63" s="8"/>
      <c r="B63" s="3"/>
      <c r="C63" s="10"/>
      <c r="D63" s="3"/>
      <c r="E63" s="3"/>
      <c r="F63" s="3"/>
      <c r="G63" s="10"/>
      <c r="H63" s="10"/>
    </row>
    <row r="64" spans="1:8" ht="12.75">
      <c r="A64" s="8"/>
      <c r="B64" s="3"/>
      <c r="C64" s="10"/>
      <c r="D64" s="3"/>
      <c r="E64" s="3"/>
      <c r="F64" s="3"/>
      <c r="G64" s="10"/>
      <c r="H64" s="10"/>
    </row>
    <row r="65" spans="1:8" ht="12.75">
      <c r="A65" s="8"/>
      <c r="B65" s="3"/>
      <c r="C65" s="10"/>
      <c r="D65" s="3"/>
      <c r="E65" s="3"/>
      <c r="F65" s="3"/>
      <c r="G65" s="10"/>
      <c r="H65" s="10"/>
    </row>
    <row r="66" spans="1:8" ht="12.75">
      <c r="A66" s="8"/>
      <c r="B66" s="3"/>
      <c r="C66" s="10"/>
      <c r="D66" s="3"/>
      <c r="E66" s="3"/>
      <c r="F66" s="3"/>
      <c r="G66" s="10"/>
      <c r="H66" s="10"/>
    </row>
    <row r="67" spans="1:8" ht="12.75">
      <c r="A67" s="7"/>
      <c r="B67" s="3"/>
      <c r="C67" s="10"/>
      <c r="D67" s="3"/>
      <c r="E67" s="3"/>
      <c r="F67" s="3"/>
      <c r="G67" s="10"/>
      <c r="H67" s="10"/>
    </row>
    <row r="68" spans="1:8" ht="12.75">
      <c r="A68" s="2"/>
      <c r="B68" s="3"/>
      <c r="C68" s="10"/>
      <c r="D68" s="3"/>
      <c r="E68" s="3"/>
      <c r="F68" s="3"/>
      <c r="G68" s="10"/>
      <c r="H68" s="10"/>
    </row>
    <row r="69" spans="1:8" ht="12.75">
      <c r="A69" s="2"/>
      <c r="B69" s="3"/>
      <c r="C69" s="10"/>
      <c r="D69" s="3"/>
      <c r="E69" s="3"/>
      <c r="F69" s="3"/>
      <c r="G69" s="10"/>
      <c r="H69" s="10"/>
    </row>
  </sheetData>
  <sheetProtection/>
  <mergeCells count="6">
    <mergeCell ref="A1:H1"/>
    <mergeCell ref="C2:G2"/>
    <mergeCell ref="A3:A4"/>
    <mergeCell ref="B3:B4"/>
    <mergeCell ref="C3:D3"/>
    <mergeCell ref="E3:H3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8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2013-12-24T10:54:33Z</cp:lastPrinted>
  <dcterms:created xsi:type="dcterms:W3CDTF">2006-09-16T00:00:00Z</dcterms:created>
  <dcterms:modified xsi:type="dcterms:W3CDTF">2015-11-03T08:36:42Z</dcterms:modified>
  <cp:category/>
  <cp:version/>
  <cp:contentType/>
  <cp:contentStatus/>
</cp:coreProperties>
</file>