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8CAD5D2C-8246-4FC2-9ACF-03E833C62F7A}" xr6:coauthVersionLast="45" xr6:coauthVersionMax="45" xr10:uidLastSave="{00000000-0000-0000-0000-000000000000}"/>
  <bookViews>
    <workbookView xWindow="28680" yWindow="-120" windowWidth="29040" windowHeight="16440" xr2:uid="{00000000-000D-0000-FFFF-FFFF00000000}"/>
  </bookViews>
  <sheets>
    <sheet name="1" sheetId="8" r:id="rId1"/>
  </sheets>
  <definedNames>
    <definedName name="_xlnm._FilterDatabase" localSheetId="0" hidden="1">'1'!$A$9:$S$58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4" i="8" l="1"/>
  <c r="E54" i="8"/>
  <c r="E49" i="8"/>
  <c r="E52" i="8"/>
  <c r="E50" i="8"/>
  <c r="K17" i="8" l="1"/>
  <c r="J17" i="8"/>
  <c r="I17" i="8"/>
  <c r="H17" i="8"/>
  <c r="H44" i="8" l="1"/>
  <c r="I44" i="8"/>
  <c r="G44" i="8" l="1"/>
  <c r="G14" i="8"/>
  <c r="F14" i="8" l="1"/>
  <c r="E47" i="8"/>
  <c r="E46" i="8"/>
  <c r="K45" i="8"/>
  <c r="J45" i="8"/>
  <c r="I45" i="8"/>
  <c r="H45" i="8"/>
  <c r="G45" i="8"/>
  <c r="F45" i="8"/>
  <c r="H36" i="8"/>
  <c r="E45" i="8" l="1"/>
  <c r="K49" i="8"/>
  <c r="J49" i="8"/>
  <c r="I49" i="8"/>
  <c r="H49" i="8"/>
  <c r="G49" i="8"/>
  <c r="F49" i="8"/>
  <c r="F44" i="8"/>
  <c r="E44" i="8"/>
  <c r="E43" i="8"/>
  <c r="K42" i="8"/>
  <c r="J42" i="8"/>
  <c r="I42" i="8"/>
  <c r="H42" i="8"/>
  <c r="G42" i="8"/>
  <c r="F42" i="8"/>
  <c r="E41" i="8"/>
  <c r="E40" i="8"/>
  <c r="K39" i="8"/>
  <c r="J39" i="8"/>
  <c r="I39" i="8"/>
  <c r="H39" i="8"/>
  <c r="G39" i="8"/>
  <c r="F39" i="8"/>
  <c r="E38" i="8"/>
  <c r="E37" i="8"/>
  <c r="K36" i="8"/>
  <c r="J36" i="8"/>
  <c r="I36" i="8"/>
  <c r="G36" i="8"/>
  <c r="F36" i="8"/>
  <c r="E35" i="8"/>
  <c r="E34" i="8"/>
  <c r="K33" i="8"/>
  <c r="J33" i="8"/>
  <c r="I33" i="8"/>
  <c r="H33" i="8"/>
  <c r="G33" i="8"/>
  <c r="F33" i="8"/>
  <c r="E32" i="8"/>
  <c r="E31" i="8"/>
  <c r="K30" i="8"/>
  <c r="J30" i="8"/>
  <c r="I30" i="8"/>
  <c r="H30" i="8"/>
  <c r="G30" i="8"/>
  <c r="F30" i="8"/>
  <c r="E29" i="8"/>
  <c r="E28" i="8"/>
  <c r="E27" i="8" s="1"/>
  <c r="K27" i="8"/>
  <c r="J27" i="8"/>
  <c r="I27" i="8"/>
  <c r="H27" i="8"/>
  <c r="G27" i="8"/>
  <c r="F27" i="8"/>
  <c r="K26" i="8"/>
  <c r="K24" i="8" s="1"/>
  <c r="J26" i="8"/>
  <c r="J24" i="8" s="1"/>
  <c r="I26" i="8"/>
  <c r="I24" i="8" s="1"/>
  <c r="H26" i="8"/>
  <c r="H24" i="8" s="1"/>
  <c r="G26" i="8"/>
  <c r="G24" i="8" s="1"/>
  <c r="F26" i="8"/>
  <c r="F11" i="8" s="1"/>
  <c r="F25" i="8"/>
  <c r="E23" i="8"/>
  <c r="E22" i="8"/>
  <c r="E21" i="8" s="1"/>
  <c r="K21" i="8"/>
  <c r="J21" i="8"/>
  <c r="I21" i="8"/>
  <c r="H21" i="8"/>
  <c r="G21" i="8"/>
  <c r="F21" i="8"/>
  <c r="E20" i="8"/>
  <c r="E19" i="8"/>
  <c r="K18" i="8"/>
  <c r="J18" i="8"/>
  <c r="I18" i="8"/>
  <c r="H18" i="8"/>
  <c r="G18" i="8"/>
  <c r="F18" i="8"/>
  <c r="E17" i="8"/>
  <c r="E16" i="8"/>
  <c r="K15" i="8"/>
  <c r="J15" i="8"/>
  <c r="I15" i="8"/>
  <c r="H15" i="8"/>
  <c r="G15" i="8"/>
  <c r="F15" i="8"/>
  <c r="K14" i="8"/>
  <c r="J14" i="8"/>
  <c r="I14" i="8"/>
  <c r="H14" i="8"/>
  <c r="K13" i="8"/>
  <c r="K10" i="8" s="1"/>
  <c r="J13" i="8"/>
  <c r="J10" i="8" s="1"/>
  <c r="J54" i="8" s="1"/>
  <c r="I13" i="8"/>
  <c r="I10" i="8" s="1"/>
  <c r="I54" i="8" s="1"/>
  <c r="H13" i="8"/>
  <c r="G13" i="8"/>
  <c r="G10" i="8" s="1"/>
  <c r="G54" i="8" s="1"/>
  <c r="F13" i="8"/>
  <c r="F12" i="8" s="1"/>
  <c r="H10" i="8"/>
  <c r="H54" i="8" s="1"/>
  <c r="E15" i="8" l="1"/>
  <c r="E30" i="8"/>
  <c r="I11" i="8"/>
  <c r="I9" i="8" s="1"/>
  <c r="E42" i="8"/>
  <c r="F55" i="8"/>
  <c r="E36" i="8"/>
  <c r="E39" i="8"/>
  <c r="E18" i="8"/>
  <c r="F24" i="8"/>
  <c r="E13" i="8"/>
  <c r="K12" i="8"/>
  <c r="E26" i="8"/>
  <c r="E33" i="8"/>
  <c r="H12" i="8"/>
  <c r="E25" i="8"/>
  <c r="I12" i="8"/>
  <c r="F10" i="8"/>
  <c r="J12" i="8"/>
  <c r="H11" i="8"/>
  <c r="H55" i="8" s="1"/>
  <c r="H53" i="8" s="1"/>
  <c r="G11" i="8"/>
  <c r="G55" i="8" s="1"/>
  <c r="K11" i="8"/>
  <c r="J11" i="8"/>
  <c r="G12" i="8"/>
  <c r="E14" i="8"/>
  <c r="E12" i="8" l="1"/>
  <c r="I55" i="8"/>
  <c r="I53" i="8" s="1"/>
  <c r="H9" i="8"/>
  <c r="E24" i="8"/>
  <c r="E10" i="8"/>
  <c r="F54" i="8"/>
  <c r="F9" i="8"/>
  <c r="G9" i="8"/>
  <c r="E11" i="8"/>
  <c r="E9" i="8" s="1"/>
  <c r="K55" i="8"/>
  <c r="K53" i="8" s="1"/>
  <c r="K9" i="8"/>
  <c r="J55" i="8"/>
  <c r="J53" i="8" s="1"/>
  <c r="J9" i="8"/>
  <c r="G53" i="8"/>
  <c r="F53" i="8" l="1"/>
  <c r="E55" i="8"/>
  <c r="E53" i="8" l="1"/>
</calcChain>
</file>

<file path=xl/sharedStrings.xml><?xml version="1.0" encoding="utf-8"?>
<sst xmlns="http://schemas.openxmlformats.org/spreadsheetml/2006/main" count="141" uniqueCount="54">
  <si>
    <t>1.1</t>
  </si>
  <si>
    <t>1.1.1</t>
  </si>
  <si>
    <t>№ п/п</t>
  </si>
  <si>
    <t>МБ</t>
  </si>
  <si>
    <t>ОБ</t>
  </si>
  <si>
    <t>2019-2024</t>
  </si>
  <si>
    <t>Цель: Повышение качества жизни населения ЗАТО Видяево за счет широкомасштабного использования информационно-коммуникационных технологий (далее ИКТ), открытости и эффективности работы органов местного самоуправления, доступности и качества предоставления муниципальных услуг на основе использования ИКТ; а также рост экономики, уровня жизни населения, бюджетных доходов за счет развития информационно-коммуникационной инфраструктуры, использования ИКТ.</t>
  </si>
  <si>
    <t>Задача 1:  Повышение эффективности местного самоуправления, качества и оперативности принятия управленческих решений и предоставления муниципальных услуг путем внедрения элементов электронного правительства, электронного документооборота, перехода на предоставление муниципальных услуг в электронной форме, использование современных ИКТ в управленческой работе</t>
  </si>
  <si>
    <t>Основное мероприятие 1. Осуществление комплекса мероприятий по внедрению и использованию информационно- коммуникационных технологий с целью открытости и эффективности работы органов местного самоуправления ЗАТО Видяево.</t>
  </si>
  <si>
    <t>ПЕРЕЧЕНЬ ОСНОВНЫХ МЕРОПРИЯТИЙ ПОДПРОГРАММЫ</t>
  </si>
  <si>
    <t>«Развитие информационного общества в ЗАТО Видяево»</t>
  </si>
  <si>
    <t xml:space="preserve">Цель, задачи, 
 программные  
 мероприятия
</t>
  </si>
  <si>
    <t xml:space="preserve"> Срок   
выполнения
(квартал, 
   год)   
</t>
  </si>
  <si>
    <t xml:space="preserve">Источники   
финансирования
</t>
  </si>
  <si>
    <t>Объемы 
  финансирования (тыс. руб.)</t>
  </si>
  <si>
    <t>Показатели (индикаторы) результативности  выполнения основных мероприятий</t>
  </si>
  <si>
    <t xml:space="preserve">Исполнители
программных
мероприятий
</t>
  </si>
  <si>
    <t>Всего</t>
  </si>
  <si>
    <t>2019 год</t>
  </si>
  <si>
    <t>2020 год</t>
  </si>
  <si>
    <t>Наименование</t>
  </si>
  <si>
    <t>1</t>
  </si>
  <si>
    <t>Всего:                  в т.ч.:</t>
  </si>
  <si>
    <t xml:space="preserve">Доля выполнение плана основного 
мероприятия №1 (%)
</t>
  </si>
  <si>
    <t>Администрация ЗАТО Видяево, Сектор информационных технологий МКУ «Центр МИТО» ЗАТО Видяево, МКУ «Финансовый отдел Администрации ЗАТО Видяево», Совет депутатов ЗАТО Видяево</t>
  </si>
  <si>
    <t xml:space="preserve">Приобретение, поставка оргтехники, запасных частей для вычислительных машин и программного обеспечения, сопровождение и обновление уставленных программных комплексов. </t>
  </si>
  <si>
    <t>Администрация ЗАТО Видяево</t>
  </si>
  <si>
    <t xml:space="preserve"> МКУ «Финансовый отдел Администрации ЗАТО Видяево»</t>
  </si>
  <si>
    <t xml:space="preserve"> Совет депутатов ЗАТО Видяево</t>
  </si>
  <si>
    <t>1.1.2.</t>
  </si>
  <si>
    <t>Оказание услуг: фиксированной, мобильной связи, сопровождение средств защиты информации в муниципальной информационной системе , организация частных цифровых каналов и доступа к глобальной информационной сети «интернет»</t>
  </si>
  <si>
    <t>МКУ «Центр МИТО» ЗАТО Видяево</t>
  </si>
  <si>
    <t>1.1.3</t>
  </si>
  <si>
    <t>Техническое сопровождение ПО «Система автоматизации рабочего места муниципального служащего»</t>
  </si>
  <si>
    <t>1.1.4</t>
  </si>
  <si>
    <t>2</t>
  </si>
  <si>
    <t>Задача 2: Создание современной информационной и телекоммуникационной инфраструктуры для предоставления на ее основе государственных и муниципальных услуг и обеспечение высокого уровня доступности для населения информации и технологий по принципу «одного окна».</t>
  </si>
  <si>
    <t>2.1</t>
  </si>
  <si>
    <t>Основное мероприятие 2. Организация предоставления государственных и муниципальных услуг по принципу «одного окна».</t>
  </si>
  <si>
    <t>Доля предоставления государственных и муниципальных услуг по принципу «одного окна» (%)</t>
  </si>
  <si>
    <t xml:space="preserve">МБУ МФЦ ЗАТО Видяево
</t>
  </si>
  <si>
    <t>Итого по подпрограмме:</t>
  </si>
  <si>
    <t>Всего
в т. ч.:</t>
  </si>
  <si>
    <t>_</t>
  </si>
  <si>
    <t>2021 год</t>
  </si>
  <si>
    <t>2022 год</t>
  </si>
  <si>
    <t>2023 год</t>
  </si>
  <si>
    <t>2024 год</t>
  </si>
  <si>
    <t xml:space="preserve">Создание волоконно-оптической линии связи в муниципальной информационной системе Администрации ЗАТО  </t>
  </si>
  <si>
    <t>2019-2014</t>
  </si>
  <si>
    <t>программу «Информационное общество ЗАТО Видяево»</t>
  </si>
  <si>
    <t>1.1.5</t>
  </si>
  <si>
    <t>Повышение квалификации и профессиональная переподготовка по информационным технологиям</t>
  </si>
  <si>
    <t xml:space="preserve">Приложение 1, к Изменениям в муниципальную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</si>
</sst>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Font="1"/>
    <xf numFmtId="2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2" fontId="4" fillId="0" borderId="0" xfId="0" applyNumberFormat="1" applyFont="1"/>
    <xf numFmtId="0" fontId="4" fillId="0" borderId="0" xfId="0" applyFont="1" applyBorder="1"/>
    <xf numFmtId="0" fontId="4" fillId="0" borderId="0" xfId="0" applyFont="1" applyAlignment="1">
      <alignment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0" borderId="0" xfId="0" applyNumberFormat="1" applyFont="1"/>
    <xf numFmtId="4" fontId="3" fillId="0" borderId="0" xfId="0" applyNumberFormat="1" applyFont="1"/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4" fontId="6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/>
    <xf numFmtId="0" fontId="8" fillId="0" borderId="0" xfId="0" applyFont="1" applyBorder="1" applyAlignment="1">
      <alignment vertical="center"/>
    </xf>
    <xf numFmtId="0" fontId="5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textRotation="90" wrapText="1"/>
    </xf>
    <xf numFmtId="2" fontId="4" fillId="2" borderId="3" xfId="0" applyNumberFormat="1" applyFont="1" applyFill="1" applyBorder="1" applyAlignment="1">
      <alignment horizontal="center" vertical="center" textRotation="90"/>
    </xf>
    <xf numFmtId="2" fontId="4" fillId="2" borderId="4" xfId="0" applyNumberFormat="1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2" fontId="6" fillId="2" borderId="2" xfId="0" applyNumberFormat="1" applyFont="1" applyFill="1" applyBorder="1" applyAlignment="1">
      <alignment horizontal="center" vertical="center" textRotation="90" wrapText="1"/>
    </xf>
    <xf numFmtId="2" fontId="6" fillId="2" borderId="3" xfId="0" applyNumberFormat="1" applyFont="1" applyFill="1" applyBorder="1" applyAlignment="1">
      <alignment horizontal="center" vertical="center" textRotation="90"/>
    </xf>
    <xf numFmtId="2" fontId="6" fillId="2" borderId="4" xfId="0" applyNumberFormat="1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textRotation="90" wrapText="1"/>
    </xf>
    <xf numFmtId="2" fontId="9" fillId="2" borderId="3" xfId="0" applyNumberFormat="1" applyFont="1" applyFill="1" applyBorder="1" applyAlignment="1">
      <alignment horizontal="center" vertical="center" textRotation="90"/>
    </xf>
    <xf numFmtId="2" fontId="9" fillId="2" borderId="4" xfId="0" applyNumberFormat="1" applyFont="1" applyFill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textRotation="90" wrapText="1"/>
    </xf>
    <xf numFmtId="2" fontId="6" fillId="2" borderId="4" xfId="0" applyNumberFormat="1" applyFont="1" applyFill="1" applyBorder="1" applyAlignment="1">
      <alignment horizontal="center" vertical="center" textRotation="90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FF"/>
      <color rgb="FFCC0099"/>
      <color rgb="FFFF3399"/>
      <color rgb="FFFF66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8"/>
  <sheetViews>
    <sheetView tabSelected="1" topLeftCell="A46" zoomScaleNormal="100" zoomScalePageLayoutView="40" workbookViewId="0">
      <selection activeCell="R60" sqref="R60"/>
    </sheetView>
  </sheetViews>
  <sheetFormatPr defaultRowHeight="15" x14ac:dyDescent="0.25"/>
  <cols>
    <col min="1" max="1" width="8.7109375" style="1" customWidth="1"/>
    <col min="2" max="2" width="20.42578125" style="2" customWidth="1"/>
    <col min="3" max="3" width="12" style="3" customWidth="1"/>
    <col min="4" max="4" width="10" style="4" customWidth="1"/>
    <col min="5" max="5" width="10.42578125" style="5" customWidth="1"/>
    <col min="6" max="6" width="10.7109375" style="5" customWidth="1"/>
    <col min="7" max="7" width="9.5703125" style="5" customWidth="1"/>
    <col min="8" max="8" width="10" style="5" customWidth="1"/>
    <col min="9" max="9" width="9.5703125" style="5" customWidth="1"/>
    <col min="10" max="11" width="11.7109375" style="5" customWidth="1"/>
    <col min="12" max="12" width="18.28515625" style="5" customWidth="1"/>
    <col min="13" max="14" width="10" style="6" customWidth="1"/>
    <col min="15" max="15" width="10.140625" style="6" customWidth="1"/>
    <col min="16" max="16" width="9.5703125" style="6" customWidth="1"/>
    <col min="17" max="18" width="11.5703125" style="6" customWidth="1"/>
    <col min="19" max="19" width="21.140625" style="7" customWidth="1"/>
  </cols>
  <sheetData>
    <row r="1" spans="1:22" ht="24" customHeight="1" x14ac:dyDescent="0.3">
      <c r="A1" s="75" t="s">
        <v>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42"/>
      <c r="O1" s="42"/>
      <c r="P1" s="74" t="s">
        <v>53</v>
      </c>
      <c r="Q1" s="74"/>
      <c r="R1" s="74"/>
      <c r="S1" s="74"/>
      <c r="T1" s="74"/>
      <c r="U1" s="74"/>
      <c r="V1" s="74"/>
    </row>
    <row r="2" spans="1:22" ht="21" customHeight="1" x14ac:dyDescent="0.25">
      <c r="A2" s="76" t="s">
        <v>10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43"/>
      <c r="O2" s="43"/>
      <c r="P2" s="74" t="s">
        <v>50</v>
      </c>
      <c r="Q2" s="74"/>
      <c r="R2" s="74"/>
      <c r="S2" s="74"/>
      <c r="T2" s="74"/>
      <c r="U2" s="74"/>
      <c r="V2" s="44"/>
    </row>
    <row r="3" spans="1:22" ht="16.899999999999999" customHeight="1" x14ac:dyDescent="0.25">
      <c r="A3" s="8"/>
      <c r="B3" s="8"/>
      <c r="C3" s="8"/>
      <c r="D3" s="9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0"/>
    </row>
    <row r="4" spans="1:22" s="11" customFormat="1" ht="55.15" customHeight="1" x14ac:dyDescent="0.25">
      <c r="A4" s="65" t="s">
        <v>2</v>
      </c>
      <c r="B4" s="65" t="s">
        <v>11</v>
      </c>
      <c r="C4" s="65" t="s">
        <v>12</v>
      </c>
      <c r="D4" s="65" t="s">
        <v>13</v>
      </c>
      <c r="E4" s="66" t="s">
        <v>14</v>
      </c>
      <c r="F4" s="67"/>
      <c r="G4" s="67"/>
      <c r="H4" s="67"/>
      <c r="I4" s="67"/>
      <c r="J4" s="67"/>
      <c r="K4" s="68"/>
      <c r="L4" s="69" t="s">
        <v>15</v>
      </c>
      <c r="M4" s="70"/>
      <c r="N4" s="70"/>
      <c r="O4" s="70"/>
      <c r="P4" s="70"/>
      <c r="Q4" s="70"/>
      <c r="R4" s="71"/>
      <c r="S4" s="72" t="s">
        <v>16</v>
      </c>
    </row>
    <row r="5" spans="1:22" s="11" customFormat="1" ht="45.75" customHeight="1" x14ac:dyDescent="0.25">
      <c r="A5" s="65"/>
      <c r="B5" s="65"/>
      <c r="C5" s="65"/>
      <c r="D5" s="65"/>
      <c r="E5" s="15" t="s">
        <v>17</v>
      </c>
      <c r="F5" s="15" t="s">
        <v>18</v>
      </c>
      <c r="G5" s="15" t="s">
        <v>19</v>
      </c>
      <c r="H5" s="15" t="s">
        <v>44</v>
      </c>
      <c r="I5" s="15" t="s">
        <v>45</v>
      </c>
      <c r="J5" s="15" t="s">
        <v>46</v>
      </c>
      <c r="K5" s="15" t="s">
        <v>47</v>
      </c>
      <c r="L5" s="15" t="s">
        <v>20</v>
      </c>
      <c r="M5" s="15" t="s">
        <v>18</v>
      </c>
      <c r="N5" s="15" t="s">
        <v>19</v>
      </c>
      <c r="O5" s="15" t="s">
        <v>44</v>
      </c>
      <c r="P5" s="15" t="s">
        <v>45</v>
      </c>
      <c r="Q5" s="15" t="s">
        <v>46</v>
      </c>
      <c r="R5" s="15" t="s">
        <v>47</v>
      </c>
      <c r="S5" s="73"/>
    </row>
    <row r="6" spans="1:22" s="13" customFormat="1" ht="40.5" customHeight="1" x14ac:dyDescent="0.25">
      <c r="A6" s="29">
        <v>1</v>
      </c>
      <c r="B6" s="29">
        <v>2</v>
      </c>
      <c r="C6" s="29"/>
      <c r="D6" s="27">
        <v>3</v>
      </c>
      <c r="E6" s="12">
        <v>4</v>
      </c>
      <c r="F6" s="12">
        <v>5</v>
      </c>
      <c r="G6" s="12">
        <v>6</v>
      </c>
      <c r="H6" s="12">
        <v>7</v>
      </c>
      <c r="I6" s="12">
        <v>8</v>
      </c>
      <c r="J6" s="12">
        <v>9</v>
      </c>
      <c r="K6" s="12">
        <v>10</v>
      </c>
      <c r="L6" s="12"/>
      <c r="M6" s="28">
        <v>11</v>
      </c>
      <c r="N6" s="28">
        <v>12</v>
      </c>
      <c r="O6" s="28">
        <v>13</v>
      </c>
      <c r="P6" s="28">
        <v>14</v>
      </c>
      <c r="Q6" s="28">
        <v>15</v>
      </c>
      <c r="R6" s="28">
        <v>16</v>
      </c>
      <c r="S6" s="28">
        <v>17</v>
      </c>
    </row>
    <row r="7" spans="1:22" s="14" customFormat="1" ht="50.25" customHeight="1" x14ac:dyDescent="0.25">
      <c r="A7" s="77" t="s">
        <v>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9"/>
    </row>
    <row r="8" spans="1:22" s="14" customFormat="1" ht="40.5" customHeight="1" x14ac:dyDescent="0.25">
      <c r="A8" s="45" t="s">
        <v>21</v>
      </c>
      <c r="B8" s="77" t="s">
        <v>7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9"/>
    </row>
    <row r="9" spans="1:22" s="32" customFormat="1" ht="55.5" customHeight="1" x14ac:dyDescent="0.25">
      <c r="A9" s="56" t="s">
        <v>0</v>
      </c>
      <c r="B9" s="80" t="s">
        <v>8</v>
      </c>
      <c r="C9" s="56" t="s">
        <v>5</v>
      </c>
      <c r="D9" s="30" t="s">
        <v>22</v>
      </c>
      <c r="E9" s="31">
        <f t="shared" ref="E9:K9" si="0">SUM(E10:E11)</f>
        <v>20293.840000000004</v>
      </c>
      <c r="F9" s="48">
        <f t="shared" si="0"/>
        <v>3801.7</v>
      </c>
      <c r="G9" s="31">
        <f t="shared" si="0"/>
        <v>3394.43</v>
      </c>
      <c r="H9" s="31">
        <f t="shared" si="0"/>
        <v>3274.4199999999996</v>
      </c>
      <c r="I9" s="31">
        <f t="shared" si="0"/>
        <v>3274.43</v>
      </c>
      <c r="J9" s="31">
        <f t="shared" si="0"/>
        <v>3274.43</v>
      </c>
      <c r="K9" s="31">
        <f t="shared" si="0"/>
        <v>3274.43</v>
      </c>
      <c r="L9" s="81" t="s">
        <v>23</v>
      </c>
      <c r="M9" s="84">
        <v>60</v>
      </c>
      <c r="N9" s="53">
        <v>70</v>
      </c>
      <c r="O9" s="53">
        <v>90</v>
      </c>
      <c r="P9" s="53">
        <v>95</v>
      </c>
      <c r="Q9" s="53">
        <v>97</v>
      </c>
      <c r="R9" s="84">
        <v>100</v>
      </c>
      <c r="S9" s="85" t="s">
        <v>24</v>
      </c>
    </row>
    <row r="10" spans="1:22" s="32" customFormat="1" ht="63" customHeight="1" x14ac:dyDescent="0.25">
      <c r="A10" s="56"/>
      <c r="B10" s="80"/>
      <c r="C10" s="56"/>
      <c r="D10" s="30" t="s">
        <v>4</v>
      </c>
      <c r="E10" s="33">
        <f>SUM(F10:K10)</f>
        <v>27.240000000000002</v>
      </c>
      <c r="F10" s="33">
        <f>F13+F25+F40+F43</f>
        <v>4.3899999999999997</v>
      </c>
      <c r="G10" s="33">
        <f t="shared" ref="G10:K11" si="1">G13+G25+G40+G43</f>
        <v>4.57</v>
      </c>
      <c r="H10" s="33">
        <f t="shared" si="1"/>
        <v>4.57</v>
      </c>
      <c r="I10" s="33">
        <f t="shared" si="1"/>
        <v>4.57</v>
      </c>
      <c r="J10" s="33">
        <f t="shared" si="1"/>
        <v>4.57</v>
      </c>
      <c r="K10" s="33">
        <f t="shared" si="1"/>
        <v>4.57</v>
      </c>
      <c r="L10" s="82"/>
      <c r="M10" s="84"/>
      <c r="N10" s="54"/>
      <c r="O10" s="54"/>
      <c r="P10" s="54"/>
      <c r="Q10" s="54"/>
      <c r="R10" s="84"/>
      <c r="S10" s="86"/>
    </row>
    <row r="11" spans="1:22" s="32" customFormat="1" ht="63.75" customHeight="1" x14ac:dyDescent="0.25">
      <c r="A11" s="56"/>
      <c r="B11" s="80"/>
      <c r="C11" s="56"/>
      <c r="D11" s="30" t="s">
        <v>3</v>
      </c>
      <c r="E11" s="46">
        <f>SUM(F11:K11)</f>
        <v>20266.600000000002</v>
      </c>
      <c r="F11" s="33">
        <f>F14+F26+F41+F44+F45</f>
        <v>3797.31</v>
      </c>
      <c r="G11" s="33">
        <f>G14+G26+G41+G44</f>
        <v>3389.8599999999997</v>
      </c>
      <c r="H11" s="33">
        <f>H14+H26+H41+H44</f>
        <v>3269.8499999999995</v>
      </c>
      <c r="I11" s="33">
        <f>I14+I26+I41+I44</f>
        <v>3269.8599999999997</v>
      </c>
      <c r="J11" s="33">
        <f t="shared" si="1"/>
        <v>3269.8599999999997</v>
      </c>
      <c r="K11" s="33">
        <f>K14+K26+K41+K44</f>
        <v>3269.8599999999997</v>
      </c>
      <c r="L11" s="83"/>
      <c r="M11" s="84"/>
      <c r="N11" s="55"/>
      <c r="O11" s="55"/>
      <c r="P11" s="55"/>
      <c r="Q11" s="55"/>
      <c r="R11" s="84"/>
      <c r="S11" s="87"/>
    </row>
    <row r="12" spans="1:22" s="32" customFormat="1" ht="44.25" customHeight="1" x14ac:dyDescent="0.25">
      <c r="A12" s="88" t="s">
        <v>1</v>
      </c>
      <c r="B12" s="88" t="s">
        <v>25</v>
      </c>
      <c r="C12" s="91" t="s">
        <v>5</v>
      </c>
      <c r="D12" s="34" t="s">
        <v>22</v>
      </c>
      <c r="E12" s="35">
        <f>SUM(E13:E14)</f>
        <v>7750.1999999999989</v>
      </c>
      <c r="F12" s="35">
        <f>SUM(F13:F14)</f>
        <v>1771.7</v>
      </c>
      <c r="G12" s="35">
        <f t="shared" ref="G12:K12" si="2">SUM(G13:G14)</f>
        <v>1291.6999999999998</v>
      </c>
      <c r="H12" s="35">
        <f t="shared" si="2"/>
        <v>1171.6999999999998</v>
      </c>
      <c r="I12" s="35">
        <f t="shared" si="2"/>
        <v>1171.6999999999998</v>
      </c>
      <c r="J12" s="35">
        <f t="shared" si="2"/>
        <v>1171.6999999999998</v>
      </c>
      <c r="K12" s="35">
        <f t="shared" si="2"/>
        <v>1171.6999999999998</v>
      </c>
      <c r="L12" s="92"/>
      <c r="M12" s="95"/>
      <c r="N12" s="96"/>
      <c r="O12" s="96"/>
      <c r="P12" s="96"/>
      <c r="Q12" s="96"/>
      <c r="R12" s="95"/>
      <c r="S12" s="100" t="s">
        <v>24</v>
      </c>
    </row>
    <row r="13" spans="1:22" s="32" customFormat="1" ht="39" customHeight="1" x14ac:dyDescent="0.25">
      <c r="A13" s="89"/>
      <c r="B13" s="89"/>
      <c r="C13" s="91"/>
      <c r="D13" s="34" t="s">
        <v>4</v>
      </c>
      <c r="E13" s="36">
        <f>SUM(F13:K13)</f>
        <v>0</v>
      </c>
      <c r="F13" s="36">
        <f>F16+F19+F22</f>
        <v>0</v>
      </c>
      <c r="G13" s="36">
        <f t="shared" ref="G13:K14" si="3">G16+G19+G22</f>
        <v>0</v>
      </c>
      <c r="H13" s="36">
        <f t="shared" si="3"/>
        <v>0</v>
      </c>
      <c r="I13" s="36">
        <f t="shared" si="3"/>
        <v>0</v>
      </c>
      <c r="J13" s="36">
        <f t="shared" si="3"/>
        <v>0</v>
      </c>
      <c r="K13" s="36">
        <f t="shared" si="3"/>
        <v>0</v>
      </c>
      <c r="L13" s="93"/>
      <c r="M13" s="95"/>
      <c r="N13" s="97"/>
      <c r="O13" s="97"/>
      <c r="P13" s="97"/>
      <c r="Q13" s="97"/>
      <c r="R13" s="95"/>
      <c r="S13" s="101"/>
    </row>
    <row r="14" spans="1:22" s="32" customFormat="1" ht="47.25" customHeight="1" x14ac:dyDescent="0.25">
      <c r="A14" s="89"/>
      <c r="B14" s="89"/>
      <c r="C14" s="91"/>
      <c r="D14" s="34" t="s">
        <v>3</v>
      </c>
      <c r="E14" s="36">
        <f>SUM(F14:K14)</f>
        <v>7750.1999999999989</v>
      </c>
      <c r="F14" s="36">
        <f>F17+F20+F23</f>
        <v>1771.7</v>
      </c>
      <c r="G14" s="36">
        <f>G17+G20+G23</f>
        <v>1291.6999999999998</v>
      </c>
      <c r="H14" s="36">
        <f t="shared" si="3"/>
        <v>1171.6999999999998</v>
      </c>
      <c r="I14" s="36">
        <f t="shared" si="3"/>
        <v>1171.6999999999998</v>
      </c>
      <c r="J14" s="36">
        <f t="shared" si="3"/>
        <v>1171.6999999999998</v>
      </c>
      <c r="K14" s="36">
        <f t="shared" si="3"/>
        <v>1171.6999999999998</v>
      </c>
      <c r="L14" s="94"/>
      <c r="M14" s="95"/>
      <c r="N14" s="98"/>
      <c r="O14" s="98"/>
      <c r="P14" s="98"/>
      <c r="Q14" s="98"/>
      <c r="R14" s="95"/>
      <c r="S14" s="102"/>
    </row>
    <row r="15" spans="1:22" s="32" customFormat="1" ht="44.25" customHeight="1" x14ac:dyDescent="0.25">
      <c r="A15" s="89"/>
      <c r="B15" s="89"/>
      <c r="C15" s="99" t="s">
        <v>5</v>
      </c>
      <c r="D15" s="37" t="s">
        <v>22</v>
      </c>
      <c r="E15" s="38">
        <f>SUM(E16:E17)</f>
        <v>5276</v>
      </c>
      <c r="F15" s="38">
        <f t="shared" ref="F15:K15" si="4">SUM(F16:F17)</f>
        <v>1481</v>
      </c>
      <c r="G15" s="38">
        <f t="shared" si="4"/>
        <v>855</v>
      </c>
      <c r="H15" s="38">
        <f t="shared" si="4"/>
        <v>735</v>
      </c>
      <c r="I15" s="38">
        <f t="shared" si="4"/>
        <v>735</v>
      </c>
      <c r="J15" s="38">
        <f t="shared" si="4"/>
        <v>735</v>
      </c>
      <c r="K15" s="38">
        <f t="shared" si="4"/>
        <v>735</v>
      </c>
      <c r="L15" s="59"/>
      <c r="M15" s="52"/>
      <c r="N15" s="62"/>
      <c r="O15" s="62"/>
      <c r="P15" s="62"/>
      <c r="Q15" s="62"/>
      <c r="R15" s="52"/>
      <c r="S15" s="53" t="s">
        <v>26</v>
      </c>
    </row>
    <row r="16" spans="1:22" s="32" customFormat="1" ht="35.25" customHeight="1" x14ac:dyDescent="0.25">
      <c r="A16" s="89"/>
      <c r="B16" s="89"/>
      <c r="C16" s="99"/>
      <c r="D16" s="37" t="s">
        <v>4</v>
      </c>
      <c r="E16" s="39">
        <f>SUM(F16:K16)</f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60"/>
      <c r="M16" s="52"/>
      <c r="N16" s="63"/>
      <c r="O16" s="63"/>
      <c r="P16" s="63"/>
      <c r="Q16" s="63"/>
      <c r="R16" s="52"/>
      <c r="S16" s="54"/>
    </row>
    <row r="17" spans="1:19" s="32" customFormat="1" ht="48.75" customHeight="1" x14ac:dyDescent="0.25">
      <c r="A17" s="89"/>
      <c r="B17" s="89"/>
      <c r="C17" s="99"/>
      <c r="D17" s="37" t="s">
        <v>3</v>
      </c>
      <c r="E17" s="39">
        <f>SUM(F17:K17)</f>
        <v>5276</v>
      </c>
      <c r="F17" s="49">
        <v>1481</v>
      </c>
      <c r="G17" s="49">
        <v>855</v>
      </c>
      <c r="H17" s="49">
        <f>855-120</f>
        <v>735</v>
      </c>
      <c r="I17" s="49">
        <f>855-120</f>
        <v>735</v>
      </c>
      <c r="J17" s="49">
        <f>855-120</f>
        <v>735</v>
      </c>
      <c r="K17" s="49">
        <f>855-120</f>
        <v>735</v>
      </c>
      <c r="L17" s="61"/>
      <c r="M17" s="52"/>
      <c r="N17" s="64"/>
      <c r="O17" s="64"/>
      <c r="P17" s="64"/>
      <c r="Q17" s="64"/>
      <c r="R17" s="52"/>
      <c r="S17" s="55"/>
    </row>
    <row r="18" spans="1:19" s="32" customFormat="1" ht="44.25" customHeight="1" x14ac:dyDescent="0.25">
      <c r="A18" s="89"/>
      <c r="B18" s="89"/>
      <c r="C18" s="99" t="s">
        <v>5</v>
      </c>
      <c r="D18" s="37" t="s">
        <v>22</v>
      </c>
      <c r="E18" s="38">
        <f>SUM(E19:E20)</f>
        <v>1765</v>
      </c>
      <c r="F18" s="38">
        <f t="shared" ref="F18:K18" si="5">SUM(F19:F20)</f>
        <v>174.5</v>
      </c>
      <c r="G18" s="38">
        <f t="shared" si="5"/>
        <v>318.10000000000002</v>
      </c>
      <c r="H18" s="38">
        <f t="shared" si="5"/>
        <v>318.10000000000002</v>
      </c>
      <c r="I18" s="38">
        <f t="shared" si="5"/>
        <v>318.10000000000002</v>
      </c>
      <c r="J18" s="38">
        <f t="shared" si="5"/>
        <v>318.10000000000002</v>
      </c>
      <c r="K18" s="38">
        <f t="shared" si="5"/>
        <v>318.10000000000002</v>
      </c>
      <c r="L18" s="59"/>
      <c r="M18" s="52"/>
      <c r="N18" s="62"/>
      <c r="O18" s="62"/>
      <c r="P18" s="62"/>
      <c r="Q18" s="62"/>
      <c r="R18" s="52"/>
      <c r="S18" s="53" t="s">
        <v>27</v>
      </c>
    </row>
    <row r="19" spans="1:19" s="32" customFormat="1" ht="38.25" customHeight="1" x14ac:dyDescent="0.25">
      <c r="A19" s="89"/>
      <c r="B19" s="89"/>
      <c r="C19" s="99"/>
      <c r="D19" s="37" t="s">
        <v>4</v>
      </c>
      <c r="E19" s="39">
        <f>SUM(F19:J19)</f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60"/>
      <c r="M19" s="52"/>
      <c r="N19" s="63"/>
      <c r="O19" s="63"/>
      <c r="P19" s="63"/>
      <c r="Q19" s="63"/>
      <c r="R19" s="52"/>
      <c r="S19" s="54"/>
    </row>
    <row r="20" spans="1:19" s="32" customFormat="1" ht="51" customHeight="1" x14ac:dyDescent="0.25">
      <c r="A20" s="89"/>
      <c r="B20" s="89"/>
      <c r="C20" s="99"/>
      <c r="D20" s="37" t="s">
        <v>3</v>
      </c>
      <c r="E20" s="39">
        <f>SUM(F20:K20)</f>
        <v>1765</v>
      </c>
      <c r="F20" s="49">
        <v>174.5</v>
      </c>
      <c r="G20" s="39">
        <v>318.10000000000002</v>
      </c>
      <c r="H20" s="39">
        <v>318.10000000000002</v>
      </c>
      <c r="I20" s="39">
        <v>318.10000000000002</v>
      </c>
      <c r="J20" s="49">
        <v>318.10000000000002</v>
      </c>
      <c r="K20" s="49">
        <v>318.10000000000002</v>
      </c>
      <c r="L20" s="61"/>
      <c r="M20" s="52"/>
      <c r="N20" s="64"/>
      <c r="O20" s="64"/>
      <c r="P20" s="64"/>
      <c r="Q20" s="64"/>
      <c r="R20" s="52"/>
      <c r="S20" s="55"/>
    </row>
    <row r="21" spans="1:19" s="32" customFormat="1" ht="45" customHeight="1" x14ac:dyDescent="0.25">
      <c r="A21" s="89"/>
      <c r="B21" s="89"/>
      <c r="C21" s="99" t="s">
        <v>5</v>
      </c>
      <c r="D21" s="37" t="s">
        <v>22</v>
      </c>
      <c r="E21" s="38">
        <f>SUM(E22:E23)</f>
        <v>709.2</v>
      </c>
      <c r="F21" s="38">
        <f t="shared" ref="F21:K21" si="6">SUM(F22:F23)</f>
        <v>116.2</v>
      </c>
      <c r="G21" s="38">
        <f t="shared" si="6"/>
        <v>118.6</v>
      </c>
      <c r="H21" s="38">
        <f t="shared" si="6"/>
        <v>118.6</v>
      </c>
      <c r="I21" s="38">
        <f t="shared" si="6"/>
        <v>118.6</v>
      </c>
      <c r="J21" s="38">
        <f t="shared" si="6"/>
        <v>118.6</v>
      </c>
      <c r="K21" s="38">
        <f t="shared" si="6"/>
        <v>118.6</v>
      </c>
      <c r="L21" s="59"/>
      <c r="M21" s="52"/>
      <c r="N21" s="62"/>
      <c r="O21" s="62"/>
      <c r="P21" s="62"/>
      <c r="Q21" s="62"/>
      <c r="R21" s="52"/>
      <c r="S21" s="53" t="s">
        <v>28</v>
      </c>
    </row>
    <row r="22" spans="1:19" s="32" customFormat="1" ht="51" customHeight="1" x14ac:dyDescent="0.25">
      <c r="A22" s="89"/>
      <c r="B22" s="89"/>
      <c r="C22" s="99"/>
      <c r="D22" s="37" t="s">
        <v>4</v>
      </c>
      <c r="E22" s="39">
        <f>SUM(F22:J22)</f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60"/>
      <c r="M22" s="52"/>
      <c r="N22" s="63"/>
      <c r="O22" s="63"/>
      <c r="P22" s="63"/>
      <c r="Q22" s="63"/>
      <c r="R22" s="52"/>
      <c r="S22" s="54"/>
    </row>
    <row r="23" spans="1:19" s="32" customFormat="1" ht="60.75" customHeight="1" x14ac:dyDescent="0.25">
      <c r="A23" s="90"/>
      <c r="B23" s="90"/>
      <c r="C23" s="99"/>
      <c r="D23" s="37" t="s">
        <v>3</v>
      </c>
      <c r="E23" s="39">
        <f>SUM(F23:K23)</f>
        <v>709.2</v>
      </c>
      <c r="F23" s="39">
        <v>116.2</v>
      </c>
      <c r="G23" s="39">
        <v>118.6</v>
      </c>
      <c r="H23" s="39">
        <v>118.6</v>
      </c>
      <c r="I23" s="39">
        <v>118.6</v>
      </c>
      <c r="J23" s="49">
        <v>118.6</v>
      </c>
      <c r="K23" s="49">
        <v>118.6</v>
      </c>
      <c r="L23" s="61"/>
      <c r="M23" s="52"/>
      <c r="N23" s="64"/>
      <c r="O23" s="64"/>
      <c r="P23" s="64"/>
      <c r="Q23" s="64"/>
      <c r="R23" s="52"/>
      <c r="S23" s="55"/>
    </row>
    <row r="24" spans="1:19" s="32" customFormat="1" ht="67.5" customHeight="1" x14ac:dyDescent="0.25">
      <c r="A24" s="103" t="s">
        <v>29</v>
      </c>
      <c r="B24" s="103" t="s">
        <v>30</v>
      </c>
      <c r="C24" s="56" t="s">
        <v>5</v>
      </c>
      <c r="D24" s="30" t="s">
        <v>22</v>
      </c>
      <c r="E24" s="31">
        <f>SUM(E25:E26)</f>
        <v>6725.47</v>
      </c>
      <c r="F24" s="31">
        <f t="shared" ref="F24:K24" si="7">SUM(F25:F26)</f>
        <v>995.88</v>
      </c>
      <c r="G24" s="31">
        <f t="shared" si="7"/>
        <v>1145.92</v>
      </c>
      <c r="H24" s="31">
        <f t="shared" si="7"/>
        <v>1145.9099999999999</v>
      </c>
      <c r="I24" s="31">
        <f t="shared" si="7"/>
        <v>1145.92</v>
      </c>
      <c r="J24" s="31">
        <f t="shared" si="7"/>
        <v>1145.92</v>
      </c>
      <c r="K24" s="31">
        <f t="shared" si="7"/>
        <v>1145.92</v>
      </c>
      <c r="L24" s="81"/>
      <c r="M24" s="84"/>
      <c r="N24" s="53"/>
      <c r="O24" s="53"/>
      <c r="P24" s="53"/>
      <c r="Q24" s="53"/>
      <c r="R24" s="84"/>
      <c r="S24" s="96" t="s">
        <v>24</v>
      </c>
    </row>
    <row r="25" spans="1:19" s="32" customFormat="1" ht="59.25" customHeight="1" x14ac:dyDescent="0.25">
      <c r="A25" s="104"/>
      <c r="B25" s="104"/>
      <c r="C25" s="56"/>
      <c r="D25" s="30" t="s">
        <v>4</v>
      </c>
      <c r="E25" s="33">
        <f>SUM(F25:J25)</f>
        <v>0</v>
      </c>
      <c r="F25" s="33">
        <f>F28+F31+F349</f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82"/>
      <c r="M25" s="84"/>
      <c r="N25" s="54"/>
      <c r="O25" s="54"/>
      <c r="P25" s="54"/>
      <c r="Q25" s="54"/>
      <c r="R25" s="84"/>
      <c r="S25" s="97"/>
    </row>
    <row r="26" spans="1:19" s="32" customFormat="1" ht="66" customHeight="1" x14ac:dyDescent="0.25">
      <c r="A26" s="104"/>
      <c r="B26" s="104"/>
      <c r="C26" s="56"/>
      <c r="D26" s="30" t="s">
        <v>3</v>
      </c>
      <c r="E26" s="33">
        <f>SUM(F26:K26)</f>
        <v>6725.47</v>
      </c>
      <c r="F26" s="33">
        <f t="shared" ref="F26:K26" si="8">F29+F32+F35+F38</f>
        <v>995.88</v>
      </c>
      <c r="G26" s="33">
        <f t="shared" si="8"/>
        <v>1145.92</v>
      </c>
      <c r="H26" s="33">
        <f t="shared" si="8"/>
        <v>1145.9099999999999</v>
      </c>
      <c r="I26" s="33">
        <f t="shared" si="8"/>
        <v>1145.92</v>
      </c>
      <c r="J26" s="33">
        <f t="shared" si="8"/>
        <v>1145.92</v>
      </c>
      <c r="K26" s="33">
        <f t="shared" si="8"/>
        <v>1145.92</v>
      </c>
      <c r="L26" s="83"/>
      <c r="M26" s="84"/>
      <c r="N26" s="55"/>
      <c r="O26" s="55"/>
      <c r="P26" s="55"/>
      <c r="Q26" s="55"/>
      <c r="R26" s="84"/>
      <c r="S26" s="98"/>
    </row>
    <row r="27" spans="1:19" s="32" customFormat="1" ht="42.75" customHeight="1" x14ac:dyDescent="0.25">
      <c r="A27" s="104"/>
      <c r="B27" s="104"/>
      <c r="C27" s="99" t="s">
        <v>5</v>
      </c>
      <c r="D27" s="37" t="s">
        <v>22</v>
      </c>
      <c r="E27" s="38">
        <f>SUM(E28:E29)</f>
        <v>2560</v>
      </c>
      <c r="F27" s="38">
        <f t="shared" ref="F27:K27" si="9">SUM(F28:F29)</f>
        <v>410</v>
      </c>
      <c r="G27" s="38">
        <f t="shared" si="9"/>
        <v>430</v>
      </c>
      <c r="H27" s="38">
        <f t="shared" si="9"/>
        <v>430</v>
      </c>
      <c r="I27" s="38">
        <f t="shared" si="9"/>
        <v>430</v>
      </c>
      <c r="J27" s="38">
        <f t="shared" si="9"/>
        <v>430</v>
      </c>
      <c r="K27" s="38">
        <f t="shared" si="9"/>
        <v>430</v>
      </c>
      <c r="L27" s="59"/>
      <c r="M27" s="52"/>
      <c r="N27" s="62"/>
      <c r="O27" s="62"/>
      <c r="P27" s="62"/>
      <c r="Q27" s="62"/>
      <c r="R27" s="52"/>
      <c r="S27" s="53" t="s">
        <v>26</v>
      </c>
    </row>
    <row r="28" spans="1:19" s="32" customFormat="1" ht="34.5" customHeight="1" x14ac:dyDescent="0.25">
      <c r="A28" s="104"/>
      <c r="B28" s="104"/>
      <c r="C28" s="99"/>
      <c r="D28" s="37" t="s">
        <v>4</v>
      </c>
      <c r="E28" s="39">
        <f>SUM(F28:J28)</f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60"/>
      <c r="M28" s="52"/>
      <c r="N28" s="63"/>
      <c r="O28" s="63"/>
      <c r="P28" s="63"/>
      <c r="Q28" s="63"/>
      <c r="R28" s="52"/>
      <c r="S28" s="54"/>
    </row>
    <row r="29" spans="1:19" s="32" customFormat="1" ht="56.25" customHeight="1" x14ac:dyDescent="0.25">
      <c r="A29" s="104"/>
      <c r="B29" s="104"/>
      <c r="C29" s="99"/>
      <c r="D29" s="37" t="s">
        <v>3</v>
      </c>
      <c r="E29" s="39">
        <f>SUM(F29:K29)</f>
        <v>2560</v>
      </c>
      <c r="F29" s="39">
        <v>410</v>
      </c>
      <c r="G29" s="49">
        <v>430</v>
      </c>
      <c r="H29" s="39">
        <v>430</v>
      </c>
      <c r="I29" s="49">
        <v>430</v>
      </c>
      <c r="J29" s="49">
        <v>430</v>
      </c>
      <c r="K29" s="49">
        <v>430</v>
      </c>
      <c r="L29" s="61"/>
      <c r="M29" s="52"/>
      <c r="N29" s="64"/>
      <c r="O29" s="64"/>
      <c r="P29" s="64"/>
      <c r="Q29" s="64"/>
      <c r="R29" s="52"/>
      <c r="S29" s="55"/>
    </row>
    <row r="30" spans="1:19" s="32" customFormat="1" ht="42" customHeight="1" x14ac:dyDescent="0.25">
      <c r="A30" s="104"/>
      <c r="B30" s="104"/>
      <c r="C30" s="99" t="s">
        <v>5</v>
      </c>
      <c r="D30" s="37" t="s">
        <v>22</v>
      </c>
      <c r="E30" s="38">
        <f>SUM(E31:E32)</f>
        <v>216.00000000000003</v>
      </c>
      <c r="F30" s="38">
        <f t="shared" ref="F30:K30" si="10">SUM(F31:F32)</f>
        <v>39</v>
      </c>
      <c r="G30" s="51">
        <f t="shared" si="10"/>
        <v>35.4</v>
      </c>
      <c r="H30" s="38">
        <f t="shared" si="10"/>
        <v>35.4</v>
      </c>
      <c r="I30" s="38">
        <f t="shared" si="10"/>
        <v>35.4</v>
      </c>
      <c r="J30" s="38">
        <f t="shared" si="10"/>
        <v>35.4</v>
      </c>
      <c r="K30" s="38">
        <f t="shared" si="10"/>
        <v>35.4</v>
      </c>
      <c r="L30" s="59"/>
      <c r="M30" s="52"/>
      <c r="N30" s="62"/>
      <c r="O30" s="62"/>
      <c r="P30" s="62"/>
      <c r="Q30" s="62"/>
      <c r="R30" s="52"/>
      <c r="S30" s="53" t="s">
        <v>27</v>
      </c>
    </row>
    <row r="31" spans="1:19" s="32" customFormat="1" ht="39" customHeight="1" x14ac:dyDescent="0.25">
      <c r="A31" s="104"/>
      <c r="B31" s="104"/>
      <c r="C31" s="99"/>
      <c r="D31" s="37" t="s">
        <v>4</v>
      </c>
      <c r="E31" s="39">
        <f>SUM(F31:J31)</f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60"/>
      <c r="M31" s="52"/>
      <c r="N31" s="63"/>
      <c r="O31" s="63"/>
      <c r="P31" s="63"/>
      <c r="Q31" s="63"/>
      <c r="R31" s="52"/>
      <c r="S31" s="54"/>
    </row>
    <row r="32" spans="1:19" s="32" customFormat="1" ht="55.5" customHeight="1" x14ac:dyDescent="0.25">
      <c r="A32" s="104"/>
      <c r="B32" s="104"/>
      <c r="C32" s="99"/>
      <c r="D32" s="37" t="s">
        <v>3</v>
      </c>
      <c r="E32" s="39">
        <f>SUM(F32:K32)</f>
        <v>216.00000000000003</v>
      </c>
      <c r="F32" s="39">
        <v>39</v>
      </c>
      <c r="G32" s="39">
        <v>35.4</v>
      </c>
      <c r="H32" s="39">
        <v>35.4</v>
      </c>
      <c r="I32" s="39">
        <v>35.4</v>
      </c>
      <c r="J32" s="49">
        <v>35.4</v>
      </c>
      <c r="K32" s="49">
        <v>35.4</v>
      </c>
      <c r="L32" s="61"/>
      <c r="M32" s="52"/>
      <c r="N32" s="64"/>
      <c r="O32" s="64"/>
      <c r="P32" s="64"/>
      <c r="Q32" s="64"/>
      <c r="R32" s="52"/>
      <c r="S32" s="55"/>
    </row>
    <row r="33" spans="1:19" s="32" customFormat="1" ht="36.75" customHeight="1" x14ac:dyDescent="0.25">
      <c r="A33" s="104"/>
      <c r="B33" s="104"/>
      <c r="C33" s="99" t="s">
        <v>5</v>
      </c>
      <c r="D33" s="37" t="s">
        <v>22</v>
      </c>
      <c r="E33" s="38">
        <f>SUM(E34:E35)</f>
        <v>168</v>
      </c>
      <c r="F33" s="38">
        <f t="shared" ref="F33:K33" si="11">SUM(F34:F35)</f>
        <v>30</v>
      </c>
      <c r="G33" s="38">
        <f t="shared" si="11"/>
        <v>27.6</v>
      </c>
      <c r="H33" s="38">
        <f t="shared" si="11"/>
        <v>27.6</v>
      </c>
      <c r="I33" s="38">
        <f t="shared" si="11"/>
        <v>27.6</v>
      </c>
      <c r="J33" s="38">
        <f t="shared" si="11"/>
        <v>27.6</v>
      </c>
      <c r="K33" s="38">
        <f t="shared" si="11"/>
        <v>27.6</v>
      </c>
      <c r="L33" s="59"/>
      <c r="M33" s="52"/>
      <c r="N33" s="62"/>
      <c r="O33" s="62"/>
      <c r="P33" s="62"/>
      <c r="Q33" s="62"/>
      <c r="R33" s="52"/>
      <c r="S33" s="53" t="s">
        <v>28</v>
      </c>
    </row>
    <row r="34" spans="1:19" s="32" customFormat="1" ht="36.75" customHeight="1" x14ac:dyDescent="0.25">
      <c r="A34" s="104"/>
      <c r="B34" s="104"/>
      <c r="C34" s="99"/>
      <c r="D34" s="37" t="s">
        <v>4</v>
      </c>
      <c r="E34" s="39">
        <f>SUM(F34:J34)</f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60"/>
      <c r="M34" s="52"/>
      <c r="N34" s="63"/>
      <c r="O34" s="63"/>
      <c r="P34" s="63"/>
      <c r="Q34" s="63"/>
      <c r="R34" s="52"/>
      <c r="S34" s="54"/>
    </row>
    <row r="35" spans="1:19" s="32" customFormat="1" ht="36" customHeight="1" x14ac:dyDescent="0.25">
      <c r="A35" s="104"/>
      <c r="B35" s="104"/>
      <c r="C35" s="99"/>
      <c r="D35" s="37" t="s">
        <v>3</v>
      </c>
      <c r="E35" s="39">
        <f>SUM(F35:K35)</f>
        <v>168</v>
      </c>
      <c r="F35" s="39">
        <v>30</v>
      </c>
      <c r="G35" s="39">
        <v>27.6</v>
      </c>
      <c r="H35" s="39">
        <v>27.6</v>
      </c>
      <c r="I35" s="39">
        <v>27.6</v>
      </c>
      <c r="J35" s="49">
        <v>27.6</v>
      </c>
      <c r="K35" s="49">
        <v>27.6</v>
      </c>
      <c r="L35" s="61"/>
      <c r="M35" s="52"/>
      <c r="N35" s="64"/>
      <c r="O35" s="64"/>
      <c r="P35" s="64"/>
      <c r="Q35" s="64"/>
      <c r="R35" s="52"/>
      <c r="S35" s="55"/>
    </row>
    <row r="36" spans="1:19" s="32" customFormat="1" ht="39" customHeight="1" x14ac:dyDescent="0.25">
      <c r="A36" s="104"/>
      <c r="B36" s="104"/>
      <c r="C36" s="99" t="s">
        <v>5</v>
      </c>
      <c r="D36" s="37" t="s">
        <v>22</v>
      </c>
      <c r="E36" s="38">
        <f>SUM(E37:E38)</f>
        <v>3781.4700000000003</v>
      </c>
      <c r="F36" s="38">
        <f t="shared" ref="F36:K36" si="12">SUM(F37:F38)</f>
        <v>516.88</v>
      </c>
      <c r="G36" s="38">
        <f t="shared" si="12"/>
        <v>652.91999999999996</v>
      </c>
      <c r="H36" s="38">
        <f>SUM(H37:H38)</f>
        <v>652.91</v>
      </c>
      <c r="I36" s="38">
        <f t="shared" si="12"/>
        <v>652.91999999999996</v>
      </c>
      <c r="J36" s="38">
        <f t="shared" si="12"/>
        <v>652.91999999999996</v>
      </c>
      <c r="K36" s="38">
        <f t="shared" si="12"/>
        <v>652.91999999999996</v>
      </c>
      <c r="L36" s="59"/>
      <c r="M36" s="52"/>
      <c r="N36" s="62"/>
      <c r="O36" s="62"/>
      <c r="P36" s="62"/>
      <c r="Q36" s="62"/>
      <c r="R36" s="52"/>
      <c r="S36" s="53" t="s">
        <v>31</v>
      </c>
    </row>
    <row r="37" spans="1:19" s="32" customFormat="1" ht="39" customHeight="1" x14ac:dyDescent="0.25">
      <c r="A37" s="104"/>
      <c r="B37" s="104"/>
      <c r="C37" s="99"/>
      <c r="D37" s="37" t="s">
        <v>4</v>
      </c>
      <c r="E37" s="39">
        <f>SUM(F37:J37)</f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60"/>
      <c r="M37" s="52"/>
      <c r="N37" s="63"/>
      <c r="O37" s="63"/>
      <c r="P37" s="63"/>
      <c r="Q37" s="63"/>
      <c r="R37" s="52"/>
      <c r="S37" s="54"/>
    </row>
    <row r="38" spans="1:19" s="32" customFormat="1" ht="54" customHeight="1" x14ac:dyDescent="0.25">
      <c r="A38" s="105"/>
      <c r="B38" s="105"/>
      <c r="C38" s="99"/>
      <c r="D38" s="37" t="s">
        <v>3</v>
      </c>
      <c r="E38" s="39">
        <f>SUM(F38:K38)</f>
        <v>3781.4700000000003</v>
      </c>
      <c r="F38" s="49">
        <v>516.88</v>
      </c>
      <c r="G38" s="39">
        <v>652.91999999999996</v>
      </c>
      <c r="H38" s="39">
        <v>652.91</v>
      </c>
      <c r="I38" s="39">
        <v>652.91999999999996</v>
      </c>
      <c r="J38" s="39">
        <v>652.91999999999996</v>
      </c>
      <c r="K38" s="39">
        <v>652.91999999999996</v>
      </c>
      <c r="L38" s="61"/>
      <c r="M38" s="52"/>
      <c r="N38" s="64"/>
      <c r="O38" s="64"/>
      <c r="P38" s="64"/>
      <c r="Q38" s="64"/>
      <c r="R38" s="52"/>
      <c r="S38" s="55"/>
    </row>
    <row r="39" spans="1:19" s="32" customFormat="1" ht="45.75" customHeight="1" x14ac:dyDescent="0.25">
      <c r="A39" s="56" t="s">
        <v>32</v>
      </c>
      <c r="B39" s="57" t="s">
        <v>33</v>
      </c>
      <c r="C39" s="58" t="s">
        <v>5</v>
      </c>
      <c r="D39" s="30" t="s">
        <v>22</v>
      </c>
      <c r="E39" s="31">
        <f t="shared" ref="E39:K39" si="13">SUM(E40:E41)</f>
        <v>28.67</v>
      </c>
      <c r="F39" s="31">
        <f t="shared" si="13"/>
        <v>4.62</v>
      </c>
      <c r="G39" s="31">
        <f t="shared" si="13"/>
        <v>4.8100000000000005</v>
      </c>
      <c r="H39" s="31">
        <f t="shared" si="13"/>
        <v>4.8100000000000005</v>
      </c>
      <c r="I39" s="31">
        <f t="shared" si="13"/>
        <v>4.8100000000000005</v>
      </c>
      <c r="J39" s="31">
        <f t="shared" si="13"/>
        <v>4.8100000000000005</v>
      </c>
      <c r="K39" s="31">
        <f t="shared" si="13"/>
        <v>4.8100000000000005</v>
      </c>
      <c r="L39" s="59"/>
      <c r="M39" s="52"/>
      <c r="N39" s="62"/>
      <c r="O39" s="62"/>
      <c r="P39" s="62"/>
      <c r="Q39" s="62"/>
      <c r="R39" s="52"/>
      <c r="S39" s="53" t="s">
        <v>26</v>
      </c>
    </row>
    <row r="40" spans="1:19" s="32" customFormat="1" ht="39.75" customHeight="1" x14ac:dyDescent="0.25">
      <c r="A40" s="56"/>
      <c r="B40" s="57"/>
      <c r="C40" s="58"/>
      <c r="D40" s="30" t="s">
        <v>4</v>
      </c>
      <c r="E40" s="40">
        <f>SUM(F40:K40)</f>
        <v>27.240000000000002</v>
      </c>
      <c r="F40" s="40">
        <v>4.3899999999999997</v>
      </c>
      <c r="G40" s="40">
        <v>4.57</v>
      </c>
      <c r="H40" s="40">
        <v>4.57</v>
      </c>
      <c r="I40" s="40">
        <v>4.57</v>
      </c>
      <c r="J40" s="40">
        <v>4.57</v>
      </c>
      <c r="K40" s="40">
        <v>4.57</v>
      </c>
      <c r="L40" s="60"/>
      <c r="M40" s="52"/>
      <c r="N40" s="63"/>
      <c r="O40" s="63"/>
      <c r="P40" s="63"/>
      <c r="Q40" s="63"/>
      <c r="R40" s="52"/>
      <c r="S40" s="54"/>
    </row>
    <row r="41" spans="1:19" s="32" customFormat="1" ht="55.5" customHeight="1" x14ac:dyDescent="0.25">
      <c r="A41" s="56"/>
      <c r="B41" s="57"/>
      <c r="C41" s="58"/>
      <c r="D41" s="30" t="s">
        <v>3</v>
      </c>
      <c r="E41" s="40">
        <f>SUM(F41:K41)</f>
        <v>1.43</v>
      </c>
      <c r="F41" s="40">
        <v>0.23</v>
      </c>
      <c r="G41" s="40">
        <v>0.24</v>
      </c>
      <c r="H41" s="40">
        <v>0.24</v>
      </c>
      <c r="I41" s="40">
        <v>0.24</v>
      </c>
      <c r="J41" s="114">
        <v>0.24</v>
      </c>
      <c r="K41" s="114">
        <v>0.24</v>
      </c>
      <c r="L41" s="61"/>
      <c r="M41" s="52"/>
      <c r="N41" s="64"/>
      <c r="O41" s="64"/>
      <c r="P41" s="64"/>
      <c r="Q41" s="64"/>
      <c r="R41" s="52"/>
      <c r="S41" s="55"/>
    </row>
    <row r="42" spans="1:19" s="32" customFormat="1" ht="49.5" customHeight="1" x14ac:dyDescent="0.25">
      <c r="A42" s="56" t="s">
        <v>34</v>
      </c>
      <c r="B42" s="115" t="s">
        <v>48</v>
      </c>
      <c r="C42" s="58" t="s">
        <v>5</v>
      </c>
      <c r="D42" s="30" t="s">
        <v>22</v>
      </c>
      <c r="E42" s="31">
        <f t="shared" ref="E42:K42" si="14">SUM(E43:E44)</f>
        <v>4760.5</v>
      </c>
      <c r="F42" s="31">
        <f t="shared" si="14"/>
        <v>952.5</v>
      </c>
      <c r="G42" s="31">
        <f t="shared" si="14"/>
        <v>952</v>
      </c>
      <c r="H42" s="31">
        <f t="shared" si="14"/>
        <v>952</v>
      </c>
      <c r="I42" s="31">
        <f t="shared" si="14"/>
        <v>952</v>
      </c>
      <c r="J42" s="31">
        <f t="shared" si="14"/>
        <v>952</v>
      </c>
      <c r="K42" s="31">
        <f t="shared" si="14"/>
        <v>952</v>
      </c>
      <c r="L42" s="59"/>
      <c r="M42" s="52"/>
      <c r="N42" s="62"/>
      <c r="O42" s="62"/>
      <c r="P42" s="62"/>
      <c r="Q42" s="62"/>
      <c r="R42" s="52"/>
      <c r="S42" s="53" t="s">
        <v>31</v>
      </c>
    </row>
    <row r="43" spans="1:19" s="32" customFormat="1" ht="36.75" customHeight="1" x14ac:dyDescent="0.25">
      <c r="A43" s="56"/>
      <c r="B43" s="115"/>
      <c r="C43" s="58"/>
      <c r="D43" s="30" t="s">
        <v>4</v>
      </c>
      <c r="E43" s="40">
        <f>SUM(F43:J43)</f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60"/>
      <c r="M43" s="52"/>
      <c r="N43" s="63"/>
      <c r="O43" s="63"/>
      <c r="P43" s="63"/>
      <c r="Q43" s="63"/>
      <c r="R43" s="52"/>
      <c r="S43" s="54"/>
    </row>
    <row r="44" spans="1:19" s="32" customFormat="1" ht="68.25" customHeight="1" x14ac:dyDescent="0.25">
      <c r="A44" s="56"/>
      <c r="B44" s="115"/>
      <c r="C44" s="58"/>
      <c r="D44" s="30" t="s">
        <v>3</v>
      </c>
      <c r="E44" s="40">
        <f>SUM(F44:J44)</f>
        <v>4760.5</v>
      </c>
      <c r="F44" s="40">
        <f>952.5</f>
        <v>952.5</v>
      </c>
      <c r="G44" s="40">
        <f>952</f>
        <v>952</v>
      </c>
      <c r="H44" s="40">
        <f>952</f>
        <v>952</v>
      </c>
      <c r="I44" s="40">
        <f>952</f>
        <v>952</v>
      </c>
      <c r="J44" s="114">
        <v>952</v>
      </c>
      <c r="K44" s="114">
        <v>952</v>
      </c>
      <c r="L44" s="61"/>
      <c r="M44" s="52"/>
      <c r="N44" s="64"/>
      <c r="O44" s="64"/>
      <c r="P44" s="64"/>
      <c r="Q44" s="64"/>
      <c r="R44" s="52"/>
      <c r="S44" s="55"/>
    </row>
    <row r="45" spans="1:19" s="32" customFormat="1" ht="49.5" customHeight="1" x14ac:dyDescent="0.25">
      <c r="A45" s="56" t="s">
        <v>51</v>
      </c>
      <c r="B45" s="57" t="s">
        <v>52</v>
      </c>
      <c r="C45" s="58" t="s">
        <v>5</v>
      </c>
      <c r="D45" s="47" t="s">
        <v>22</v>
      </c>
      <c r="E45" s="31">
        <f t="shared" ref="E45:K45" si="15">SUM(E46:E47)</f>
        <v>77</v>
      </c>
      <c r="F45" s="48">
        <f t="shared" si="15"/>
        <v>77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59"/>
      <c r="M45" s="52"/>
      <c r="N45" s="62"/>
      <c r="O45" s="62"/>
      <c r="P45" s="62"/>
      <c r="Q45" s="62"/>
      <c r="R45" s="52"/>
      <c r="S45" s="53" t="s">
        <v>31</v>
      </c>
    </row>
    <row r="46" spans="1:19" s="32" customFormat="1" ht="36.75" customHeight="1" x14ac:dyDescent="0.25">
      <c r="A46" s="56"/>
      <c r="B46" s="57"/>
      <c r="C46" s="58"/>
      <c r="D46" s="47" t="s">
        <v>4</v>
      </c>
      <c r="E46" s="40">
        <f>SUM(F46:J46)</f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60"/>
      <c r="M46" s="52"/>
      <c r="N46" s="63"/>
      <c r="O46" s="63"/>
      <c r="P46" s="63"/>
      <c r="Q46" s="63"/>
      <c r="R46" s="52"/>
      <c r="S46" s="54"/>
    </row>
    <row r="47" spans="1:19" s="32" customFormat="1" ht="53.25" customHeight="1" x14ac:dyDescent="0.25">
      <c r="A47" s="56"/>
      <c r="B47" s="57"/>
      <c r="C47" s="58"/>
      <c r="D47" s="47" t="s">
        <v>3</v>
      </c>
      <c r="E47" s="40">
        <f>SUM(F47:J47)</f>
        <v>77</v>
      </c>
      <c r="F47" s="40">
        <v>77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61"/>
      <c r="M47" s="52"/>
      <c r="N47" s="64"/>
      <c r="O47" s="64"/>
      <c r="P47" s="64"/>
      <c r="Q47" s="64"/>
      <c r="R47" s="52"/>
      <c r="S47" s="55"/>
    </row>
    <row r="48" spans="1:19" s="41" customFormat="1" ht="51.75" customHeight="1" x14ac:dyDescent="0.25">
      <c r="A48" s="30" t="s">
        <v>35</v>
      </c>
      <c r="B48" s="111" t="s">
        <v>36</v>
      </c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3"/>
    </row>
    <row r="49" spans="1:19" s="41" customFormat="1" ht="38.25" customHeight="1" x14ac:dyDescent="0.25">
      <c r="A49" s="56" t="s">
        <v>37</v>
      </c>
      <c r="B49" s="57" t="s">
        <v>38</v>
      </c>
      <c r="C49" s="56" t="s">
        <v>49</v>
      </c>
      <c r="D49" s="30" t="s">
        <v>22</v>
      </c>
      <c r="E49" s="31">
        <f>SUM(E50:E52)</f>
        <v>20564.2</v>
      </c>
      <c r="F49" s="31">
        <f t="shared" ref="F49:K49" si="16">SUM(F50:F52)</f>
        <v>3243.02</v>
      </c>
      <c r="G49" s="31">
        <f t="shared" si="16"/>
        <v>3457.06</v>
      </c>
      <c r="H49" s="31">
        <f t="shared" si="16"/>
        <v>3462.16</v>
      </c>
      <c r="I49" s="31">
        <f t="shared" si="16"/>
        <v>3467.3199999999997</v>
      </c>
      <c r="J49" s="31">
        <f t="shared" si="16"/>
        <v>3467.3199999999997</v>
      </c>
      <c r="K49" s="31">
        <f t="shared" si="16"/>
        <v>3467.3199999999997</v>
      </c>
      <c r="L49" s="81" t="s">
        <v>39</v>
      </c>
      <c r="M49" s="53">
        <v>0</v>
      </c>
      <c r="N49" s="53">
        <v>50</v>
      </c>
      <c r="O49" s="53">
        <v>70</v>
      </c>
      <c r="P49" s="53">
        <v>90</v>
      </c>
      <c r="Q49" s="53">
        <v>100</v>
      </c>
      <c r="R49" s="53">
        <v>100</v>
      </c>
      <c r="S49" s="53" t="s">
        <v>40</v>
      </c>
    </row>
    <row r="50" spans="1:19" s="32" customFormat="1" ht="15.6" customHeight="1" x14ac:dyDescent="0.25">
      <c r="A50" s="56"/>
      <c r="B50" s="57"/>
      <c r="C50" s="56"/>
      <c r="D50" s="103" t="s">
        <v>4</v>
      </c>
      <c r="E50" s="106">
        <f>SUM(F50:K51)</f>
        <v>508.48999999999995</v>
      </c>
      <c r="F50" s="106">
        <v>137.79</v>
      </c>
      <c r="G50" s="106">
        <v>74.14</v>
      </c>
      <c r="H50" s="106">
        <v>74.14</v>
      </c>
      <c r="I50" s="106">
        <v>74.14</v>
      </c>
      <c r="J50" s="116">
        <v>74.14</v>
      </c>
      <c r="K50" s="116">
        <v>74.14</v>
      </c>
      <c r="L50" s="107"/>
      <c r="M50" s="54"/>
      <c r="N50" s="54"/>
      <c r="O50" s="54"/>
      <c r="P50" s="54"/>
      <c r="Q50" s="54"/>
      <c r="R50" s="54"/>
      <c r="S50" s="54"/>
    </row>
    <row r="51" spans="1:19" s="32" customFormat="1" ht="22.5" customHeight="1" x14ac:dyDescent="0.25">
      <c r="A51" s="56"/>
      <c r="B51" s="57"/>
      <c r="C51" s="56"/>
      <c r="D51" s="105"/>
      <c r="E51" s="106"/>
      <c r="F51" s="106"/>
      <c r="G51" s="106"/>
      <c r="H51" s="106"/>
      <c r="I51" s="106"/>
      <c r="J51" s="116"/>
      <c r="K51" s="116"/>
      <c r="L51" s="107"/>
      <c r="M51" s="54"/>
      <c r="N51" s="54"/>
      <c r="O51" s="54"/>
      <c r="P51" s="54"/>
      <c r="Q51" s="54"/>
      <c r="R51" s="54"/>
      <c r="S51" s="54"/>
    </row>
    <row r="52" spans="1:19" s="32" customFormat="1" ht="53.25" customHeight="1" x14ac:dyDescent="0.25">
      <c r="A52" s="56"/>
      <c r="B52" s="57"/>
      <c r="C52" s="56"/>
      <c r="D52" s="30" t="s">
        <v>3</v>
      </c>
      <c r="E52" s="33">
        <f>SUM(F52:K52)</f>
        <v>20055.71</v>
      </c>
      <c r="F52" s="50">
        <v>3105.23</v>
      </c>
      <c r="G52" s="33">
        <v>3382.92</v>
      </c>
      <c r="H52" s="31">
        <v>3388.02</v>
      </c>
      <c r="I52" s="31">
        <v>3393.18</v>
      </c>
      <c r="J52" s="48">
        <v>3393.18</v>
      </c>
      <c r="K52" s="48">
        <v>3393.18</v>
      </c>
      <c r="L52" s="108"/>
      <c r="M52" s="55"/>
      <c r="N52" s="55"/>
      <c r="O52" s="55"/>
      <c r="P52" s="55"/>
      <c r="Q52" s="55"/>
      <c r="R52" s="55"/>
      <c r="S52" s="55"/>
    </row>
    <row r="53" spans="1:19" s="32" customFormat="1" ht="30" customHeight="1" x14ac:dyDescent="0.25">
      <c r="A53" s="109"/>
      <c r="B53" s="57" t="s">
        <v>41</v>
      </c>
      <c r="C53" s="56"/>
      <c r="D53" s="30" t="s">
        <v>42</v>
      </c>
      <c r="E53" s="33">
        <f>SUM(E54:E55)</f>
        <v>40858.04</v>
      </c>
      <c r="F53" s="33">
        <f t="shared" ref="F53:K53" si="17">SUM(F54:F55)</f>
        <v>7044.72</v>
      </c>
      <c r="G53" s="33">
        <f t="shared" si="17"/>
        <v>6851.49</v>
      </c>
      <c r="H53" s="33">
        <f>SUM(H54:H55)</f>
        <v>6736.579999999999</v>
      </c>
      <c r="I53" s="33">
        <f t="shared" si="17"/>
        <v>6741.7499999999991</v>
      </c>
      <c r="J53" s="33">
        <f t="shared" si="17"/>
        <v>6741.7499999999991</v>
      </c>
      <c r="K53" s="33">
        <f t="shared" si="17"/>
        <v>6741.7499999999991</v>
      </c>
      <c r="L53" s="23"/>
      <c r="M53" s="24" t="s">
        <v>43</v>
      </c>
      <c r="N53" s="24" t="s">
        <v>43</v>
      </c>
      <c r="O53" s="24" t="s">
        <v>43</v>
      </c>
      <c r="P53" s="24" t="s">
        <v>43</v>
      </c>
      <c r="Q53" s="24" t="s">
        <v>43</v>
      </c>
      <c r="R53" s="24" t="s">
        <v>43</v>
      </c>
      <c r="S53" s="24" t="s">
        <v>43</v>
      </c>
    </row>
    <row r="54" spans="1:19" s="32" customFormat="1" ht="27.6" customHeight="1" x14ac:dyDescent="0.25">
      <c r="A54" s="109"/>
      <c r="B54" s="110"/>
      <c r="C54" s="56"/>
      <c r="D54" s="30" t="s">
        <v>4</v>
      </c>
      <c r="E54" s="33">
        <f>SUM(F54:K54)</f>
        <v>535.73000000000013</v>
      </c>
      <c r="F54" s="33">
        <f t="shared" ref="F54:K54" si="18">SUM(F10,F50)</f>
        <v>142.17999999999998</v>
      </c>
      <c r="G54" s="33">
        <f t="shared" si="18"/>
        <v>78.710000000000008</v>
      </c>
      <c r="H54" s="33">
        <f t="shared" si="18"/>
        <v>78.710000000000008</v>
      </c>
      <c r="I54" s="33">
        <f t="shared" si="18"/>
        <v>78.710000000000008</v>
      </c>
      <c r="J54" s="33">
        <f t="shared" si="18"/>
        <v>78.710000000000008</v>
      </c>
      <c r="K54" s="33">
        <f>SUM(K10,K50)</f>
        <v>78.710000000000008</v>
      </c>
      <c r="L54" s="23"/>
      <c r="M54" s="24" t="s">
        <v>43</v>
      </c>
      <c r="N54" s="24" t="s">
        <v>43</v>
      </c>
      <c r="O54" s="24" t="s">
        <v>43</v>
      </c>
      <c r="P54" s="24" t="s">
        <v>43</v>
      </c>
      <c r="Q54" s="24" t="s">
        <v>43</v>
      </c>
      <c r="R54" s="24" t="s">
        <v>43</v>
      </c>
      <c r="S54" s="24" t="s">
        <v>43</v>
      </c>
    </row>
    <row r="55" spans="1:19" s="32" customFormat="1" ht="32.450000000000003" customHeight="1" x14ac:dyDescent="0.25">
      <c r="A55" s="109"/>
      <c r="B55" s="110"/>
      <c r="C55" s="56"/>
      <c r="D55" s="30" t="s">
        <v>3</v>
      </c>
      <c r="E55" s="33">
        <f>SUM(F55:K55)</f>
        <v>40322.31</v>
      </c>
      <c r="F55" s="33">
        <f t="shared" ref="F55:K55" si="19">SUM(F11,F52)</f>
        <v>6902.54</v>
      </c>
      <c r="G55" s="33">
        <f t="shared" si="19"/>
        <v>6772.78</v>
      </c>
      <c r="H55" s="33">
        <f>SUM(H11,H52)</f>
        <v>6657.869999999999</v>
      </c>
      <c r="I55" s="33">
        <f t="shared" si="19"/>
        <v>6663.0399999999991</v>
      </c>
      <c r="J55" s="33">
        <f t="shared" si="19"/>
        <v>6663.0399999999991</v>
      </c>
      <c r="K55" s="33">
        <f t="shared" si="19"/>
        <v>6663.0399999999991</v>
      </c>
      <c r="L55" s="23"/>
      <c r="M55" s="24" t="s">
        <v>43</v>
      </c>
      <c r="N55" s="24" t="s">
        <v>43</v>
      </c>
      <c r="O55" s="24" t="s">
        <v>43</v>
      </c>
      <c r="P55" s="24" t="s">
        <v>43</v>
      </c>
      <c r="Q55" s="24" t="s">
        <v>43</v>
      </c>
      <c r="R55" s="24" t="s">
        <v>43</v>
      </c>
      <c r="S55" s="24" t="s">
        <v>43</v>
      </c>
    </row>
    <row r="56" spans="1:19" s="14" customFormat="1" x14ac:dyDescent="0.25">
      <c r="A56" s="16"/>
      <c r="B56" s="17"/>
      <c r="C56" s="18"/>
      <c r="D56" s="19"/>
      <c r="E56" s="25"/>
      <c r="F56" s="25"/>
      <c r="G56" s="25"/>
      <c r="H56" s="25"/>
      <c r="I56" s="25"/>
      <c r="J56" s="25"/>
      <c r="K56" s="25"/>
      <c r="L56" s="20"/>
      <c r="M56" s="21"/>
      <c r="N56" s="13"/>
      <c r="O56" s="13"/>
      <c r="P56" s="13"/>
      <c r="Q56" s="13"/>
      <c r="R56" s="13"/>
      <c r="S56" s="22"/>
    </row>
    <row r="57" spans="1:19" x14ac:dyDescent="0.25">
      <c r="E57" s="26"/>
      <c r="F57" s="26"/>
      <c r="G57" s="26"/>
      <c r="H57" s="26"/>
      <c r="I57" s="26"/>
      <c r="J57" s="26"/>
      <c r="K57" s="26"/>
    </row>
    <row r="58" spans="1:19" x14ac:dyDescent="0.25">
      <c r="E58" s="26"/>
      <c r="F58" s="26"/>
      <c r="G58" s="26"/>
      <c r="H58" s="26"/>
      <c r="I58" s="26"/>
      <c r="J58" s="26"/>
      <c r="K58" s="26"/>
    </row>
  </sheetData>
  <mergeCells count="165">
    <mergeCell ref="A53:A55"/>
    <mergeCell ref="B53:B55"/>
    <mergeCell ref="C53:C55"/>
    <mergeCell ref="A49:A52"/>
    <mergeCell ref="B49:B52"/>
    <mergeCell ref="C49:C52"/>
    <mergeCell ref="Q42:Q44"/>
    <mergeCell ref="R42:R44"/>
    <mergeCell ref="S42:S44"/>
    <mergeCell ref="B48:S48"/>
    <mergeCell ref="M42:M44"/>
    <mergeCell ref="N42:N44"/>
    <mergeCell ref="O42:O44"/>
    <mergeCell ref="P42:P44"/>
    <mergeCell ref="A42:A44"/>
    <mergeCell ref="B42:B44"/>
    <mergeCell ref="C42:C44"/>
    <mergeCell ref="L42:L44"/>
    <mergeCell ref="O49:O52"/>
    <mergeCell ref="P49:P52"/>
    <mergeCell ref="Q49:Q52"/>
    <mergeCell ref="R49:R52"/>
    <mergeCell ref="S49:S52"/>
    <mergeCell ref="D50:D51"/>
    <mergeCell ref="E50:E51"/>
    <mergeCell ref="F50:F51"/>
    <mergeCell ref="G50:G51"/>
    <mergeCell ref="H50:H51"/>
    <mergeCell ref="L49:L52"/>
    <mergeCell ref="M49:M52"/>
    <mergeCell ref="N49:N52"/>
    <mergeCell ref="I50:I51"/>
    <mergeCell ref="J50:J51"/>
    <mergeCell ref="K50:K51"/>
    <mergeCell ref="Q36:Q38"/>
    <mergeCell ref="R36:R38"/>
    <mergeCell ref="S36:S38"/>
    <mergeCell ref="A39:A41"/>
    <mergeCell ref="B39:B41"/>
    <mergeCell ref="C39:C41"/>
    <mergeCell ref="L39:L41"/>
    <mergeCell ref="M39:M41"/>
    <mergeCell ref="N39:N41"/>
    <mergeCell ref="O39:O41"/>
    <mergeCell ref="C36:C38"/>
    <mergeCell ref="L36:L38"/>
    <mergeCell ref="M36:M38"/>
    <mergeCell ref="N36:N38"/>
    <mergeCell ref="O36:O38"/>
    <mergeCell ref="P36:P38"/>
    <mergeCell ref="A24:A38"/>
    <mergeCell ref="B24:B38"/>
    <mergeCell ref="P39:P41"/>
    <mergeCell ref="Q39:Q41"/>
    <mergeCell ref="R39:R41"/>
    <mergeCell ref="S39:S41"/>
    <mergeCell ref="R30:R32"/>
    <mergeCell ref="S30:S32"/>
    <mergeCell ref="C33:C35"/>
    <mergeCell ref="L33:L35"/>
    <mergeCell ref="M33:M35"/>
    <mergeCell ref="N33:N35"/>
    <mergeCell ref="O33:O35"/>
    <mergeCell ref="P33:P35"/>
    <mergeCell ref="Q33:Q35"/>
    <mergeCell ref="R33:R35"/>
    <mergeCell ref="S33:S35"/>
    <mergeCell ref="C30:C32"/>
    <mergeCell ref="L30:L32"/>
    <mergeCell ref="M30:M32"/>
    <mergeCell ref="N30:N32"/>
    <mergeCell ref="O30:O32"/>
    <mergeCell ref="P30:P32"/>
    <mergeCell ref="Q30:Q32"/>
    <mergeCell ref="R24:R26"/>
    <mergeCell ref="S24:S26"/>
    <mergeCell ref="C27:C29"/>
    <mergeCell ref="L27:L29"/>
    <mergeCell ref="M27:M29"/>
    <mergeCell ref="N27:N29"/>
    <mergeCell ref="O27:O29"/>
    <mergeCell ref="P27:P29"/>
    <mergeCell ref="Q27:Q29"/>
    <mergeCell ref="R27:R29"/>
    <mergeCell ref="S27:S29"/>
    <mergeCell ref="C24:C26"/>
    <mergeCell ref="L24:L26"/>
    <mergeCell ref="M24:M26"/>
    <mergeCell ref="N24:N26"/>
    <mergeCell ref="O24:O26"/>
    <mergeCell ref="P24:P26"/>
    <mergeCell ref="Q24:Q26"/>
    <mergeCell ref="R18:R20"/>
    <mergeCell ref="S18:S20"/>
    <mergeCell ref="C21:C23"/>
    <mergeCell ref="L21:L23"/>
    <mergeCell ref="M21:M23"/>
    <mergeCell ref="N21:N23"/>
    <mergeCell ref="O21:O23"/>
    <mergeCell ref="P21:P23"/>
    <mergeCell ref="Q21:Q23"/>
    <mergeCell ref="R21:R23"/>
    <mergeCell ref="S21:S23"/>
    <mergeCell ref="R12:R14"/>
    <mergeCell ref="S12:S14"/>
    <mergeCell ref="C15:C17"/>
    <mergeCell ref="L15:L17"/>
    <mergeCell ref="M15:M17"/>
    <mergeCell ref="N15:N17"/>
    <mergeCell ref="O15:O17"/>
    <mergeCell ref="P15:P17"/>
    <mergeCell ref="Q15:Q17"/>
    <mergeCell ref="R15:R17"/>
    <mergeCell ref="S15:S17"/>
    <mergeCell ref="A12:A23"/>
    <mergeCell ref="B12:B23"/>
    <mergeCell ref="C12:C14"/>
    <mergeCell ref="L12:L14"/>
    <mergeCell ref="M12:M14"/>
    <mergeCell ref="N12:N14"/>
    <mergeCell ref="O12:O14"/>
    <mergeCell ref="P12:P14"/>
    <mergeCell ref="Q12:Q14"/>
    <mergeCell ref="C18:C20"/>
    <mergeCell ref="L18:L20"/>
    <mergeCell ref="M18:M20"/>
    <mergeCell ref="N18:N20"/>
    <mergeCell ref="O18:O20"/>
    <mergeCell ref="P18:P20"/>
    <mergeCell ref="Q18:Q20"/>
    <mergeCell ref="A7:S7"/>
    <mergeCell ref="B8:S8"/>
    <mergeCell ref="A9:A11"/>
    <mergeCell ref="B9:B11"/>
    <mergeCell ref="C9:C11"/>
    <mergeCell ref="L9:L11"/>
    <mergeCell ref="M9:M11"/>
    <mergeCell ref="N9:N11"/>
    <mergeCell ref="O9:O11"/>
    <mergeCell ref="P9:P11"/>
    <mergeCell ref="Q9:Q11"/>
    <mergeCell ref="R9:R11"/>
    <mergeCell ref="S9:S11"/>
    <mergeCell ref="A4:A5"/>
    <mergeCell ref="B4:B5"/>
    <mergeCell ref="C4:C5"/>
    <mergeCell ref="D4:D5"/>
    <mergeCell ref="E4:K4"/>
    <mergeCell ref="L4:R4"/>
    <mergeCell ref="S4:S5"/>
    <mergeCell ref="P1:V1"/>
    <mergeCell ref="A1:M1"/>
    <mergeCell ref="A2:M2"/>
    <mergeCell ref="P2:U2"/>
    <mergeCell ref="R45:R47"/>
    <mergeCell ref="S45:S47"/>
    <mergeCell ref="A45:A47"/>
    <mergeCell ref="B45:B47"/>
    <mergeCell ref="C45:C47"/>
    <mergeCell ref="L45:L47"/>
    <mergeCell ref="M45:M47"/>
    <mergeCell ref="N45:N47"/>
    <mergeCell ref="O45:O47"/>
    <mergeCell ref="P45:P47"/>
    <mergeCell ref="Q45:Q47"/>
  </mergeCell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2020-01-21T06:14:50Z</dcterms:modified>
</cp:coreProperties>
</file>