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Резерв\Desktop\Новая папка\"/>
    </mc:Choice>
  </mc:AlternateContent>
  <bookViews>
    <workbookView xWindow="0" yWindow="0" windowWidth="28800" windowHeight="12225" activeTab="2"/>
  </bookViews>
  <sheets>
    <sheet name="Прил 1" sheetId="1" r:id="rId1"/>
    <sheet name="Прил 2" sheetId="2" r:id="rId2"/>
    <sheet name="Прил 3" sheetId="3" r:id="rId3"/>
  </sheets>
  <definedNames>
    <definedName name="_xlnm.Print_Area" localSheetId="0">'Прил 1'!$A$1:$X$25</definedName>
    <definedName name="_xlnm.Print_Area" localSheetId="1">'Прил 2'!$A$1:$AC$20</definedName>
  </definedNames>
  <calcPr calcId="152511"/>
</workbook>
</file>

<file path=xl/calcChain.xml><?xml version="1.0" encoding="utf-8"?>
<calcChain xmlns="http://schemas.openxmlformats.org/spreadsheetml/2006/main">
  <c r="O11" i="2" l="1"/>
  <c r="V11" i="2" l="1"/>
  <c r="C11" i="2" s="1"/>
  <c r="C10" i="3" l="1"/>
  <c r="D10" i="3"/>
  <c r="B10" i="3"/>
  <c r="AB16" i="2"/>
  <c r="R16" i="2"/>
  <c r="S16" i="2"/>
  <c r="B11" i="2"/>
  <c r="F16" i="2"/>
  <c r="N16" i="1"/>
  <c r="K16" i="1"/>
  <c r="D15" i="3"/>
  <c r="L16" i="1"/>
  <c r="C15" i="3" l="1"/>
  <c r="E16" i="2"/>
  <c r="O11" i="1"/>
  <c r="D16" i="2" l="1"/>
  <c r="V16" i="2"/>
  <c r="L10" i="3"/>
  <c r="N10" i="3" s="1"/>
  <c r="Y11" i="1"/>
  <c r="S11" i="1"/>
  <c r="O16" i="1" l="1"/>
  <c r="C16" i="2"/>
  <c r="N15" i="3"/>
  <c r="S16" i="1"/>
  <c r="L15" i="3"/>
</calcChain>
</file>

<file path=xl/comments1.xml><?xml version="1.0" encoding="utf-8"?>
<comments xmlns="http://schemas.openxmlformats.org/spreadsheetml/2006/main">
  <authors>
    <author>Ums#Zamdir#1</author>
  </authors>
  <commentList>
    <comment ref="V5" authorId="0" shapeId="0">
      <text>
        <r>
          <rPr>
            <b/>
            <sz val="9"/>
            <color indexed="81"/>
            <rFont val="Tahoma"/>
            <family val="2"/>
            <charset val="204"/>
          </rPr>
          <t>Ums#Zamdir#1:</t>
        </r>
        <r>
          <rPr>
            <sz val="9"/>
            <color indexed="81"/>
            <rFont val="Tahoma"/>
            <family val="2"/>
            <charset val="204"/>
          </rPr>
          <t xml:space="preserve">
стоимость ремонта 1м2 общей площади все ремонта
</t>
        </r>
      </text>
    </comment>
  </commentList>
</comments>
</file>

<file path=xl/comments2.xml><?xml version="1.0" encoding="utf-8"?>
<comments xmlns="http://schemas.openxmlformats.org/spreadsheetml/2006/main">
  <authors>
    <author>Ums#Zamdir#1</author>
  </authors>
  <commentList>
    <comment ref="V14" authorId="0" shapeId="0">
      <text>
        <r>
          <rPr>
            <b/>
            <sz val="9"/>
            <color indexed="81"/>
            <rFont val="Tahoma"/>
            <family val="2"/>
            <charset val="204"/>
          </rPr>
          <t>Ums#Zamdir#1:</t>
        </r>
        <r>
          <rPr>
            <sz val="9"/>
            <color indexed="81"/>
            <rFont val="Tahoma"/>
            <family val="2"/>
            <charset val="204"/>
          </rPr>
          <t xml:space="preserve">
00,015</t>
        </r>
      </text>
    </comment>
  </commentList>
</comments>
</file>

<file path=xl/sharedStrings.xml><?xml version="1.0" encoding="utf-8"?>
<sst xmlns="http://schemas.openxmlformats.org/spreadsheetml/2006/main" count="154" uniqueCount="89">
  <si>
    <t>№ п/п</t>
  </si>
  <si>
    <t>Адрес МКД</t>
  </si>
  <si>
    <t>Год</t>
  </si>
  <si>
    <t>Материал стен</t>
  </si>
  <si>
    <t>Количество этажей</t>
  </si>
  <si>
    <t>Количество подъездов</t>
  </si>
  <si>
    <t>общая площадь МКД, всего</t>
  </si>
  <si>
    <t>Площадь помещений МКД:</t>
  </si>
  <si>
    <t>Количество жителей, зарегистрированных в МКД на дату утверждения краткосрочного плана</t>
  </si>
  <si>
    <t>Стоимость капитального ремонта</t>
  </si>
  <si>
    <t>Удельная стоимость капитального ремонта 1 кв. м общей площади помещений МКД</t>
  </si>
  <si>
    <t>Предельная стоимость капитального ремонта 1 кв. м общей площади помещений МКД</t>
  </si>
  <si>
    <t>ввода в эксплуатацию</t>
  </si>
  <si>
    <t>завершение последнего капитального ремонта</t>
  </si>
  <si>
    <t>всего:</t>
  </si>
  <si>
    <t>в том числе жилых помещений, находящихся в собственности граждан</t>
  </si>
  <si>
    <t>в том числе:</t>
  </si>
  <si>
    <t>за счет средств местного бюджета</t>
  </si>
  <si>
    <t>за счет средств собственников помещений в МКД</t>
  </si>
  <si>
    <t>кв.м</t>
  </si>
  <si>
    <t>чел.</t>
  </si>
  <si>
    <t>руб.</t>
  </si>
  <si>
    <t>руб./кв.м</t>
  </si>
  <si>
    <t>№ п\п</t>
  </si>
  <si>
    <t>Стоимость капитального ремонта ВСЕГО</t>
  </si>
  <si>
    <t>ремонт внутридомовых инженерных систем</t>
  </si>
  <si>
    <t>ремонт крыши</t>
  </si>
  <si>
    <t>ремонт фасада</t>
  </si>
  <si>
    <t>ремонт фундамента</t>
  </si>
  <si>
    <t>ед.</t>
  </si>
  <si>
    <t>кв.м.</t>
  </si>
  <si>
    <t>куб.м.</t>
  </si>
  <si>
    <t xml:space="preserve">руб. </t>
  </si>
  <si>
    <t>Наименование МО</t>
  </si>
  <si>
    <t>Количество МКД</t>
  </si>
  <si>
    <t>I квартал</t>
  </si>
  <si>
    <t>II квартал</t>
  </si>
  <si>
    <t>III квартал</t>
  </si>
  <si>
    <t>IV квартал</t>
  </si>
  <si>
    <t>проведение негосударственной экспертизы проектной документации</t>
  </si>
  <si>
    <t>строительный контроль*</t>
  </si>
  <si>
    <t>КП</t>
  </si>
  <si>
    <t>Приложение № 1</t>
  </si>
  <si>
    <t>Приложение № 2</t>
  </si>
  <si>
    <t>Приложение № 3</t>
  </si>
  <si>
    <t>Итого:</t>
  </si>
  <si>
    <t xml:space="preserve">ЗАТО Видяево </t>
  </si>
  <si>
    <r>
      <t xml:space="preserve">Способ формирования фонда капитального ремонта </t>
    </r>
    <r>
      <rPr>
        <vertAlign val="superscript"/>
        <sz val="10"/>
        <color indexed="8"/>
        <rFont val="Times New Roman"/>
        <family val="1"/>
        <charset val="204"/>
      </rPr>
      <t>1</t>
    </r>
  </si>
  <si>
    <r>
      <t xml:space="preserve">Способ управления МКД </t>
    </r>
    <r>
      <rPr>
        <vertAlign val="superscript"/>
        <sz val="10"/>
        <color indexed="8"/>
        <rFont val="Times New Roman"/>
        <family val="1"/>
        <charset val="204"/>
      </rPr>
      <t>2</t>
    </r>
  </si>
  <si>
    <r>
      <t xml:space="preserve">Объекты культурного наследия </t>
    </r>
    <r>
      <rPr>
        <vertAlign val="superscript"/>
        <sz val="10"/>
        <color indexed="8"/>
        <rFont val="Times New Roman"/>
        <family val="1"/>
        <charset val="204"/>
      </rPr>
      <t>3</t>
    </r>
  </si>
  <si>
    <t>Плановый год  начала выполнения работ</t>
  </si>
  <si>
    <t>Плановый год  завершения выполнения работ</t>
  </si>
  <si>
    <r>
      <t xml:space="preserve">за счет средств федерального бюджета </t>
    </r>
    <r>
      <rPr>
        <vertAlign val="superscript"/>
        <sz val="10"/>
        <color indexed="8"/>
        <rFont val="Times New Roman"/>
        <family val="1"/>
        <charset val="204"/>
      </rPr>
      <t>4</t>
    </r>
  </si>
  <si>
    <t xml:space="preserve">за счет средств областного бюджета </t>
  </si>
  <si>
    <r>
      <t xml:space="preserve">за счет привлеченных кредитных/заемных средств </t>
    </r>
    <r>
      <rPr>
        <vertAlign val="superscript"/>
        <sz val="10"/>
        <color indexed="8"/>
        <rFont val="Times New Roman"/>
        <family val="1"/>
        <charset val="204"/>
      </rPr>
      <t>5</t>
    </r>
  </si>
  <si>
    <t>Х</t>
  </si>
  <si>
    <t>1. Указывается способ формирования фонда капитального ремонта: СС-специальный счет, РО-счет регионального оператора.</t>
  </si>
  <si>
    <t>2. Указывается способ управления МКД: ТСЖ-товарищество собственников жилья, ЖСК -жилищно-строительный кооператив, УК-управляющая организация.</t>
  </si>
  <si>
    <t xml:space="preserve">3. МКД, являющиеся объектами культурного наследия, включенными в реестр и выявленными объектами культурного наследия, обозначаются - ОКН.
</t>
  </si>
  <si>
    <t>4. Указывается в случае подачи заявки на предоставление государственной поддержки за счет средств федерального бюджета.</t>
  </si>
  <si>
    <t>5. Указывается объем привлеченных кредитных/заемных средств.".</t>
  </si>
  <si>
    <t>ЗАТО Видяево</t>
  </si>
  <si>
    <t xml:space="preserve">Итого  </t>
  </si>
  <si>
    <t>РО</t>
  </si>
  <si>
    <t>УК</t>
  </si>
  <si>
    <t>-</t>
  </si>
  <si>
    <t>Виды работ, установленные ч.1 ст.166 Жилищного Кодекса РФ</t>
  </si>
  <si>
    <t>Виды работ, установленные нормативным правовым актом субъекта РФ</t>
  </si>
  <si>
    <t xml:space="preserve"> ремонт подвальных помещений, относящихся к общему имуществу в многоквартирном доме
</t>
  </si>
  <si>
    <t xml:space="preserve">переустройство невентилируемой крыши на вентилируемую крышу, устройство выходов на кровлю
</t>
  </si>
  <si>
    <t xml:space="preserve">утепление фасада
</t>
  </si>
  <si>
    <t xml:space="preserve">энергетическое обследование
</t>
  </si>
  <si>
    <t xml:space="preserve">оценка технического состояния и проектирование капитального ремонта </t>
  </si>
  <si>
    <t>Всего, в том числе:</t>
  </si>
  <si>
    <t>горячего водоснабжения</t>
  </si>
  <si>
    <t>холодного водоснабжения</t>
  </si>
  <si>
    <t>водоотведения</t>
  </si>
  <si>
    <t>теплоснабжения</t>
  </si>
  <si>
    <t>модернизация  теплообменника</t>
  </si>
  <si>
    <t>электроснабженя</t>
  </si>
  <si>
    <t>газоснабжения</t>
  </si>
  <si>
    <t>* не более 1,5 % от стоимости строительно-монтажных работ".</t>
  </si>
  <si>
    <t>Итого</t>
  </si>
  <si>
    <t>ремонт или замена лифтового оборудования, признанного непригодным для эксплуатации, ремонт лифтовых шахт</t>
  </si>
  <si>
    <t>Заречная д.56</t>
  </si>
  <si>
    <t>"Форма 1. Адресный перечень многоквартирных домов на 2021 год</t>
  </si>
  <si>
    <t>"Форма 2. Планируемые виды работ (услуг) по каждому конкретному многоквартирному дому на 2021 год</t>
  </si>
  <si>
    <t>Форма 3. Планируемые показатели выполнения работ по капитальному ремонту многоквартирных домов на 2021 год</t>
  </si>
  <si>
    <t>к постановлению от  20 июня 2019 № 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</si>
</sst>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#,##0.00_ ;\-#,##0.00\ "/>
    <numFmt numFmtId="166" formatCode="#,##0.0"/>
  </numFmts>
  <fonts count="16" x14ac:knownFonts="1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vertAlign val="superscript"/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8" fillId="0" borderId="0" applyFont="0" applyFill="0" applyBorder="0" applyAlignment="0" applyProtection="0"/>
  </cellStyleXfs>
  <cellXfs count="131">
    <xf numFmtId="0" fontId="0" fillId="0" borderId="0" xfId="0"/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vertical="center"/>
    </xf>
    <xf numFmtId="0" fontId="11" fillId="0" borderId="0" xfId="0" applyFont="1" applyAlignment="1">
      <alignment vertical="center" wrapText="1"/>
    </xf>
    <xf numFmtId="0" fontId="0" fillId="0" borderId="0" xfId="0" applyFont="1" applyAlignment="1">
      <alignment vertical="center" wrapText="1"/>
    </xf>
    <xf numFmtId="0" fontId="12" fillId="0" borderId="1" xfId="0" applyFont="1" applyBorder="1" applyAlignment="1">
      <alignment horizontal="center" vertical="center"/>
    </xf>
    <xf numFmtId="0" fontId="10" fillId="0" borderId="0" xfId="0" applyFont="1"/>
    <xf numFmtId="0" fontId="10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0" xfId="0" applyFont="1" applyAlignment="1"/>
    <xf numFmtId="4" fontId="12" fillId="0" borderId="1" xfId="0" applyNumberFormat="1" applyFont="1" applyFill="1" applyBorder="1" applyAlignment="1">
      <alignment vertical="center"/>
    </xf>
    <xf numFmtId="0" fontId="12" fillId="0" borderId="1" xfId="0" applyFont="1" applyBorder="1" applyAlignment="1">
      <alignment horizontal="center" vertical="center" textRotation="90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center" vertical="center" textRotation="90" wrapText="1"/>
    </xf>
    <xf numFmtId="0" fontId="10" fillId="0" borderId="1" xfId="0" applyFont="1" applyBorder="1" applyAlignment="1">
      <alignment horizontal="center"/>
    </xf>
    <xf numFmtId="0" fontId="12" fillId="0" borderId="1" xfId="0" applyFont="1" applyFill="1" applyBorder="1" applyAlignment="1">
      <alignment vertical="center"/>
    </xf>
    <xf numFmtId="10" fontId="0" fillId="0" borderId="0" xfId="0" applyNumberFormat="1"/>
    <xf numFmtId="165" fontId="4" fillId="2" borderId="1" xfId="1" applyNumberFormat="1" applyFont="1" applyFill="1" applyBorder="1" applyAlignment="1">
      <alignment horizontal="right" vertical="center" wrapText="1"/>
    </xf>
    <xf numFmtId="4" fontId="10" fillId="0" borderId="1" xfId="0" applyNumberFormat="1" applyFont="1" applyFill="1" applyBorder="1" applyAlignment="1">
      <alignment horizontal="right" vertical="center" wrapText="1"/>
    </xf>
    <xf numFmtId="2" fontId="10" fillId="0" borderId="0" xfId="0" applyNumberFormat="1" applyFont="1"/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vertical="center"/>
    </xf>
    <xf numFmtId="0" fontId="12" fillId="3" borderId="1" xfId="0" applyFont="1" applyFill="1" applyBorder="1" applyAlignment="1">
      <alignment horizontal="center" vertical="center"/>
    </xf>
    <xf numFmtId="4" fontId="13" fillId="3" borderId="0" xfId="0" applyNumberFormat="1" applyFont="1" applyFill="1" applyAlignment="1">
      <alignment horizontal="right"/>
    </xf>
    <xf numFmtId="0" fontId="12" fillId="0" borderId="1" xfId="0" applyFont="1" applyBorder="1" applyAlignment="1">
      <alignment vertical="center"/>
    </xf>
    <xf numFmtId="164" fontId="5" fillId="3" borderId="1" xfId="1" applyFont="1" applyFill="1" applyBorder="1" applyAlignment="1">
      <alignment horizontal="right" vertical="center" wrapText="1"/>
    </xf>
    <xf numFmtId="164" fontId="4" fillId="3" borderId="1" xfId="1" applyFont="1" applyFill="1" applyBorder="1" applyAlignment="1">
      <alignment horizontal="right" vertical="center" wrapText="1"/>
    </xf>
    <xf numFmtId="4" fontId="10" fillId="0" borderId="1" xfId="0" applyNumberFormat="1" applyFont="1" applyFill="1" applyBorder="1" applyAlignment="1">
      <alignment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vertical="center"/>
    </xf>
    <xf numFmtId="0" fontId="10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vertical="center" wrapText="1"/>
    </xf>
    <xf numFmtId="4" fontId="10" fillId="3" borderId="1" xfId="0" applyNumberFormat="1" applyFont="1" applyFill="1" applyBorder="1" applyAlignment="1">
      <alignment horizontal="center" vertical="center"/>
    </xf>
    <xf numFmtId="4" fontId="10" fillId="3" borderId="1" xfId="0" applyNumberFormat="1" applyFont="1" applyFill="1" applyBorder="1" applyAlignment="1">
      <alignment horizontal="right" vertical="center"/>
    </xf>
    <xf numFmtId="4" fontId="3" fillId="3" borderId="1" xfId="0" applyNumberFormat="1" applyFont="1" applyFill="1" applyBorder="1" applyAlignment="1">
      <alignment horizontal="right" vertical="center" wrapText="1"/>
    </xf>
    <xf numFmtId="4" fontId="13" fillId="3" borderId="1" xfId="0" applyNumberFormat="1" applyFont="1" applyFill="1" applyBorder="1" applyAlignment="1">
      <alignment horizontal="right"/>
    </xf>
    <xf numFmtId="4" fontId="10" fillId="3" borderId="1" xfId="0" applyNumberFormat="1" applyFont="1" applyFill="1" applyBorder="1" applyAlignment="1">
      <alignment vertical="center"/>
    </xf>
    <xf numFmtId="4" fontId="10" fillId="3" borderId="1" xfId="0" applyNumberFormat="1" applyFont="1" applyFill="1" applyBorder="1" applyAlignment="1">
      <alignment vertical="center" wrapText="1"/>
    </xf>
    <xf numFmtId="166" fontId="13" fillId="3" borderId="1" xfId="0" applyNumberFormat="1" applyFont="1" applyFill="1" applyBorder="1" applyAlignment="1">
      <alignment horizontal="right" vertical="center"/>
    </xf>
    <xf numFmtId="4" fontId="13" fillId="3" borderId="1" xfId="0" applyNumberFormat="1" applyFont="1" applyFill="1" applyBorder="1" applyAlignment="1">
      <alignment horizontal="right" vertical="center"/>
    </xf>
    <xf numFmtId="0" fontId="0" fillId="0" borderId="0" xfId="0" applyBorder="1"/>
    <xf numFmtId="4" fontId="10" fillId="3" borderId="0" xfId="0" applyNumberFormat="1" applyFont="1" applyFill="1" applyBorder="1" applyAlignment="1">
      <alignment horizontal="right" vertical="center"/>
    </xf>
    <xf numFmtId="166" fontId="13" fillId="3" borderId="0" xfId="0" applyNumberFormat="1" applyFont="1" applyFill="1" applyBorder="1" applyAlignment="1">
      <alignment horizontal="right" vertical="center"/>
    </xf>
    <xf numFmtId="0" fontId="10" fillId="4" borderId="1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vertical="center"/>
    </xf>
    <xf numFmtId="4" fontId="12" fillId="3" borderId="1" xfId="0" applyNumberFormat="1" applyFont="1" applyFill="1" applyBorder="1" applyAlignment="1">
      <alignment horizontal="right" vertical="center" wrapText="1"/>
    </xf>
    <xf numFmtId="4" fontId="12" fillId="3" borderId="1" xfId="0" applyNumberFormat="1" applyFont="1" applyFill="1" applyBorder="1" applyAlignment="1">
      <alignment horizontal="center" vertical="center" wrapText="1"/>
    </xf>
    <xf numFmtId="4" fontId="10" fillId="3" borderId="1" xfId="0" applyNumberFormat="1" applyFont="1" applyFill="1" applyBorder="1" applyAlignment="1">
      <alignment horizontal="center" vertical="center" wrapText="1"/>
    </xf>
    <xf numFmtId="165" fontId="4" fillId="3" borderId="1" xfId="1" applyNumberFormat="1" applyFont="1" applyFill="1" applyBorder="1" applyAlignment="1">
      <alignment horizontal="center" vertical="center" wrapText="1"/>
    </xf>
    <xf numFmtId="2" fontId="13" fillId="3" borderId="0" xfId="0" applyNumberFormat="1" applyFont="1" applyFill="1" applyAlignment="1">
      <alignment horizontal="center"/>
    </xf>
    <xf numFmtId="0" fontId="12" fillId="3" borderId="1" xfId="0" applyFont="1" applyFill="1" applyBorder="1" applyAlignment="1">
      <alignment vertical="center" wrapText="1"/>
    </xf>
    <xf numFmtId="0" fontId="0" fillId="3" borderId="0" xfId="0" applyFont="1" applyFill="1" applyAlignment="1">
      <alignment vertical="center" wrapText="1"/>
    </xf>
    <xf numFmtId="0" fontId="0" fillId="3" borderId="0" xfId="0" applyFill="1"/>
    <xf numFmtId="4" fontId="12" fillId="3" borderId="1" xfId="0" applyNumberFormat="1" applyFont="1" applyFill="1" applyBorder="1" applyAlignment="1">
      <alignment horizontal="center" vertical="center"/>
    </xf>
    <xf numFmtId="4" fontId="12" fillId="3" borderId="1" xfId="0" applyNumberFormat="1" applyFont="1" applyFill="1" applyBorder="1" applyAlignment="1">
      <alignment vertical="center" wrapText="1"/>
    </xf>
    <xf numFmtId="2" fontId="12" fillId="3" borderId="1" xfId="0" applyNumberFormat="1" applyFont="1" applyFill="1" applyBorder="1" applyAlignment="1">
      <alignment vertical="center" wrapText="1"/>
    </xf>
    <xf numFmtId="2" fontId="12" fillId="3" borderId="1" xfId="0" applyNumberFormat="1" applyFont="1" applyFill="1" applyBorder="1" applyAlignment="1">
      <alignment horizontal="center" vertical="center"/>
    </xf>
    <xf numFmtId="3" fontId="12" fillId="3" borderId="1" xfId="0" applyNumberFormat="1" applyFont="1" applyFill="1" applyBorder="1" applyAlignment="1">
      <alignment horizontal="center" vertical="center"/>
    </xf>
    <xf numFmtId="165" fontId="5" fillId="3" borderId="1" xfId="1" applyNumberFormat="1" applyFont="1" applyFill="1" applyBorder="1" applyAlignment="1">
      <alignment horizontal="center" vertical="center" wrapText="1"/>
    </xf>
    <xf numFmtId="4" fontId="15" fillId="3" borderId="1" xfId="0" applyNumberFormat="1" applyFont="1" applyFill="1" applyBorder="1" applyAlignment="1">
      <alignment horizontal="right" vertical="center"/>
    </xf>
    <xf numFmtId="4" fontId="15" fillId="3" borderId="1" xfId="0" applyNumberFormat="1" applyFont="1" applyFill="1" applyBorder="1" applyAlignment="1">
      <alignment horizontal="center" vertical="center"/>
    </xf>
    <xf numFmtId="3" fontId="15" fillId="3" borderId="1" xfId="0" applyNumberFormat="1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/>
    </xf>
    <xf numFmtId="0" fontId="9" fillId="3" borderId="0" xfId="0" applyFont="1" applyFill="1"/>
    <xf numFmtId="0" fontId="15" fillId="0" borderId="1" xfId="0" applyFont="1" applyBorder="1" applyAlignment="1">
      <alignment horizontal="center" vertical="center"/>
    </xf>
    <xf numFmtId="0" fontId="9" fillId="0" borderId="0" xfId="0" applyFont="1" applyAlignment="1">
      <alignment vertical="center" wrapText="1"/>
    </xf>
    <xf numFmtId="0" fontId="9" fillId="0" borderId="0" xfId="0" applyFont="1"/>
    <xf numFmtId="0" fontId="11" fillId="0" borderId="2" xfId="0" applyFont="1" applyFill="1" applyBorder="1" applyAlignment="1">
      <alignment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Border="1"/>
    <xf numFmtId="0" fontId="11" fillId="0" borderId="0" xfId="0" applyFont="1"/>
    <xf numFmtId="0" fontId="11" fillId="0" borderId="2" xfId="0" applyFont="1" applyFill="1" applyBorder="1" applyAlignment="1">
      <alignment horizontal="center" vertical="center"/>
    </xf>
    <xf numFmtId="4" fontId="11" fillId="0" borderId="1" xfId="0" applyNumberFormat="1" applyFont="1" applyFill="1" applyBorder="1" applyAlignment="1">
      <alignment horizontal="center" vertical="center"/>
    </xf>
    <xf numFmtId="3" fontId="11" fillId="0" borderId="1" xfId="0" applyNumberFormat="1" applyFont="1" applyFill="1" applyBorder="1" applyAlignment="1">
      <alignment horizontal="center" vertical="center"/>
    </xf>
    <xf numFmtId="4" fontId="11" fillId="0" borderId="1" xfId="0" applyNumberFormat="1" applyFont="1" applyBorder="1"/>
    <xf numFmtId="4" fontId="11" fillId="0" borderId="1" xfId="0" applyNumberFormat="1" applyFont="1" applyFill="1" applyBorder="1" applyAlignment="1">
      <alignment horizontal="right" vertical="center"/>
    </xf>
    <xf numFmtId="0" fontId="11" fillId="0" borderId="1" xfId="0" applyFont="1" applyBorder="1" applyAlignment="1">
      <alignment horizontal="center"/>
    </xf>
    <xf numFmtId="0" fontId="15" fillId="0" borderId="1" xfId="0" applyFont="1" applyBorder="1" applyAlignment="1">
      <alignment vertical="center"/>
    </xf>
    <xf numFmtId="0" fontId="15" fillId="0" borderId="1" xfId="0" applyFont="1" applyFill="1" applyBorder="1" applyAlignment="1">
      <alignment vertical="center"/>
    </xf>
    <xf numFmtId="4" fontId="15" fillId="0" borderId="1" xfId="0" applyNumberFormat="1" applyFont="1" applyFill="1" applyBorder="1" applyAlignment="1">
      <alignment horizontal="right" vertical="center"/>
    </xf>
    <xf numFmtId="0" fontId="15" fillId="0" borderId="1" xfId="0" applyFont="1" applyFill="1" applyBorder="1" applyAlignment="1">
      <alignment horizontal="center" vertical="center"/>
    </xf>
    <xf numFmtId="4" fontId="15" fillId="0" borderId="1" xfId="0" applyNumberFormat="1" applyFont="1" applyFill="1" applyBorder="1" applyAlignment="1">
      <alignment vertical="center"/>
    </xf>
    <xf numFmtId="3" fontId="15" fillId="0" borderId="1" xfId="0" applyNumberFormat="1" applyFont="1" applyFill="1" applyBorder="1" applyAlignment="1">
      <alignment horizontal="center" vertical="center"/>
    </xf>
    <xf numFmtId="165" fontId="5" fillId="3" borderId="1" xfId="1" applyNumberFormat="1" applyFont="1" applyFill="1" applyBorder="1" applyAlignment="1">
      <alignment vertical="center" wrapText="1"/>
    </xf>
    <xf numFmtId="2" fontId="10" fillId="3" borderId="0" xfId="0" applyNumberFormat="1" applyFont="1" applyFill="1"/>
    <xf numFmtId="0" fontId="10" fillId="3" borderId="0" xfId="0" applyFont="1" applyFill="1"/>
    <xf numFmtId="0" fontId="10" fillId="0" borderId="0" xfId="0" applyFont="1" applyBorder="1"/>
    <xf numFmtId="0" fontId="1" fillId="0" borderId="0" xfId="0" applyFont="1" applyAlignment="1">
      <alignment horizontal="right"/>
    </xf>
    <xf numFmtId="0" fontId="1" fillId="0" borderId="0" xfId="0" applyFont="1" applyFill="1" applyAlignment="1">
      <alignment horizontal="right"/>
    </xf>
    <xf numFmtId="0" fontId="11" fillId="0" borderId="3" xfId="0" applyFont="1" applyBorder="1" applyAlignment="1">
      <alignment horizontal="center" vertical="top" wrapText="1"/>
    </xf>
    <xf numFmtId="0" fontId="10" fillId="0" borderId="4" xfId="0" applyFont="1" applyFill="1" applyBorder="1" applyAlignment="1">
      <alignment horizontal="center" vertical="center" textRotation="90" wrapText="1"/>
    </xf>
    <xf numFmtId="0" fontId="10" fillId="0" borderId="5" xfId="0" applyFont="1" applyFill="1" applyBorder="1" applyAlignment="1">
      <alignment horizontal="center" vertical="center" textRotation="90" wrapText="1"/>
    </xf>
    <xf numFmtId="0" fontId="10" fillId="0" borderId="6" xfId="0" applyFont="1" applyFill="1" applyBorder="1" applyAlignment="1">
      <alignment horizontal="center" vertical="center" textRotation="90" wrapText="1"/>
    </xf>
    <xf numFmtId="0" fontId="10" fillId="0" borderId="4" xfId="0" applyFont="1" applyFill="1" applyBorder="1" applyAlignment="1">
      <alignment horizontal="center" vertical="center" textRotation="90"/>
    </xf>
    <xf numFmtId="0" fontId="10" fillId="0" borderId="5" xfId="0" applyFont="1" applyFill="1" applyBorder="1" applyAlignment="1">
      <alignment horizontal="center" vertical="center" textRotation="90"/>
    </xf>
    <xf numFmtId="0" fontId="10" fillId="0" borderId="6" xfId="0" applyFont="1" applyFill="1" applyBorder="1" applyAlignment="1">
      <alignment horizontal="center" vertical="center" textRotation="90"/>
    </xf>
    <xf numFmtId="0" fontId="10" fillId="0" borderId="7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textRotation="90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vertical="top" wrapText="1"/>
    </xf>
    <xf numFmtId="0" fontId="11" fillId="0" borderId="7" xfId="0" applyFont="1" applyFill="1" applyBorder="1" applyAlignment="1">
      <alignment vertical="center"/>
    </xf>
    <xf numFmtId="0" fontId="11" fillId="0" borderId="2" xfId="0" applyFont="1" applyFill="1" applyBorder="1" applyAlignment="1">
      <alignment vertical="center"/>
    </xf>
    <xf numFmtId="0" fontId="10" fillId="0" borderId="0" xfId="0" applyFont="1" applyAlignment="1">
      <alignment wrapText="1"/>
    </xf>
    <xf numFmtId="0" fontId="10" fillId="0" borderId="7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textRotation="90" wrapText="1"/>
    </xf>
    <xf numFmtId="0" fontId="12" fillId="0" borderId="9" xfId="0" applyFont="1" applyBorder="1" applyAlignment="1">
      <alignment horizontal="center" vertical="center" textRotation="90" wrapText="1"/>
    </xf>
    <xf numFmtId="0" fontId="12" fillId="0" borderId="10" xfId="0" applyFont="1" applyBorder="1" applyAlignment="1">
      <alignment horizontal="center" vertical="center" textRotation="90" wrapText="1"/>
    </xf>
    <xf numFmtId="0" fontId="12" fillId="0" borderId="11" xfId="0" applyFont="1" applyBorder="1" applyAlignment="1">
      <alignment horizontal="center" vertical="center" textRotation="90" wrapText="1"/>
    </xf>
    <xf numFmtId="0" fontId="12" fillId="0" borderId="1" xfId="0" applyFont="1" applyBorder="1" applyAlignment="1">
      <alignment horizontal="center" vertical="center" textRotation="90" wrapText="1"/>
    </xf>
    <xf numFmtId="0" fontId="14" fillId="0" borderId="0" xfId="0" applyFont="1" applyBorder="1" applyAlignment="1">
      <alignment horizontal="left"/>
    </xf>
    <xf numFmtId="0" fontId="15" fillId="0" borderId="1" xfId="0" applyFont="1" applyBorder="1" applyAlignment="1">
      <alignment vertical="center"/>
    </xf>
    <xf numFmtId="0" fontId="15" fillId="3" borderId="7" xfId="0" applyFont="1" applyFill="1" applyBorder="1" applyAlignment="1">
      <alignment vertical="center"/>
    </xf>
    <xf numFmtId="0" fontId="15" fillId="3" borderId="2" xfId="0" applyFont="1" applyFill="1" applyBorder="1" applyAlignment="1">
      <alignment vertical="center"/>
    </xf>
    <xf numFmtId="0" fontId="12" fillId="0" borderId="4" xfId="0" applyFont="1" applyBorder="1" applyAlignment="1">
      <alignment horizontal="center" vertical="center" textRotation="90" wrapText="1"/>
    </xf>
    <xf numFmtId="0" fontId="12" fillId="0" borderId="6" xfId="0" applyFont="1" applyBorder="1" applyAlignment="1">
      <alignment horizontal="center" vertical="center" textRotation="90" wrapText="1"/>
    </xf>
    <xf numFmtId="0" fontId="10" fillId="0" borderId="1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Y23"/>
  <sheetViews>
    <sheetView view="pageBreakPreview" zoomScaleSheetLayoutView="100" workbookViewId="0">
      <selection activeCell="T2" sqref="T2:X2"/>
    </sheetView>
  </sheetViews>
  <sheetFormatPr defaultRowHeight="12.75" x14ac:dyDescent="0.2"/>
  <cols>
    <col min="1" max="1" width="3.5703125" style="7" customWidth="1"/>
    <col min="2" max="2" width="14" style="7" customWidth="1"/>
    <col min="3" max="3" width="5.42578125" style="7" customWidth="1"/>
    <col min="4" max="4" width="6.85546875" style="7" customWidth="1"/>
    <col min="5" max="5" width="4.5703125" style="7" customWidth="1"/>
    <col min="6" max="6" width="4.7109375" style="7" customWidth="1"/>
    <col min="7" max="7" width="5" style="7" customWidth="1"/>
    <col min="8" max="8" width="8.5703125" style="7" customWidth="1"/>
    <col min="9" max="9" width="8.85546875" style="7" customWidth="1"/>
    <col min="10" max="11" width="9.28515625" style="7" customWidth="1"/>
    <col min="12" max="12" width="11.85546875" style="7" customWidth="1"/>
    <col min="13" max="13" width="6" style="7" customWidth="1"/>
    <col min="14" max="14" width="9" style="7" customWidth="1"/>
    <col min="15" max="15" width="16.85546875" style="7" customWidth="1"/>
    <col min="16" max="16" width="12.140625" style="7" customWidth="1"/>
    <col min="17" max="17" width="8.7109375" style="7" customWidth="1"/>
    <col min="18" max="18" width="9.28515625" style="7" customWidth="1"/>
    <col min="19" max="19" width="12.28515625" style="7" customWidth="1"/>
    <col min="20" max="16384" width="9.140625" style="7"/>
  </cols>
  <sheetData>
    <row r="1" spans="1:25" s="10" customFormat="1" ht="14.45" customHeight="1" x14ac:dyDescent="0.25">
      <c r="V1" s="11"/>
      <c r="W1" s="92" t="s">
        <v>42</v>
      </c>
      <c r="X1" s="92"/>
    </row>
    <row r="2" spans="1:25" s="10" customFormat="1" ht="15" x14ac:dyDescent="0.25">
      <c r="T2" s="93" t="s">
        <v>88</v>
      </c>
      <c r="U2" s="93"/>
      <c r="V2" s="93"/>
      <c r="W2" s="93"/>
      <c r="X2" s="93"/>
    </row>
    <row r="3" spans="1:25" s="10" customFormat="1" ht="15" x14ac:dyDescent="0.25"/>
    <row r="4" spans="1:25" ht="21" customHeight="1" x14ac:dyDescent="0.2">
      <c r="A4" s="94" t="s">
        <v>85</v>
      </c>
      <c r="B4" s="94"/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  <c r="T4" s="94"/>
      <c r="U4" s="94"/>
      <c r="V4" s="94"/>
      <c r="W4" s="94"/>
      <c r="X4" s="94"/>
    </row>
    <row r="5" spans="1:25" ht="30" customHeight="1" x14ac:dyDescent="0.2">
      <c r="A5" s="103" t="s">
        <v>0</v>
      </c>
      <c r="B5" s="103" t="s">
        <v>1</v>
      </c>
      <c r="C5" s="95" t="s">
        <v>47</v>
      </c>
      <c r="D5" s="95" t="s">
        <v>48</v>
      </c>
      <c r="E5" s="95" t="s">
        <v>49</v>
      </c>
      <c r="F5" s="112" t="s">
        <v>2</v>
      </c>
      <c r="G5" s="113"/>
      <c r="H5" s="98" t="s">
        <v>3</v>
      </c>
      <c r="I5" s="98" t="s">
        <v>4</v>
      </c>
      <c r="J5" s="98" t="s">
        <v>5</v>
      </c>
      <c r="K5" s="95" t="s">
        <v>6</v>
      </c>
      <c r="L5" s="101" t="s">
        <v>7</v>
      </c>
      <c r="M5" s="102"/>
      <c r="N5" s="95" t="s">
        <v>8</v>
      </c>
      <c r="O5" s="107" t="s">
        <v>9</v>
      </c>
      <c r="P5" s="107"/>
      <c r="Q5" s="107"/>
      <c r="R5" s="107"/>
      <c r="S5" s="107"/>
      <c r="T5" s="107"/>
      <c r="U5" s="95" t="s">
        <v>10</v>
      </c>
      <c r="V5" s="95" t="s">
        <v>11</v>
      </c>
      <c r="W5" s="95" t="s">
        <v>50</v>
      </c>
      <c r="X5" s="106" t="s">
        <v>51</v>
      </c>
    </row>
    <row r="6" spans="1:25" ht="15" customHeight="1" x14ac:dyDescent="0.2">
      <c r="A6" s="104"/>
      <c r="B6" s="104"/>
      <c r="C6" s="96"/>
      <c r="D6" s="96"/>
      <c r="E6" s="96"/>
      <c r="F6" s="95" t="s">
        <v>12</v>
      </c>
      <c r="G6" s="95" t="s">
        <v>13</v>
      </c>
      <c r="H6" s="99"/>
      <c r="I6" s="99"/>
      <c r="J6" s="99"/>
      <c r="K6" s="96"/>
      <c r="L6" s="95" t="s">
        <v>14</v>
      </c>
      <c r="M6" s="95" t="s">
        <v>15</v>
      </c>
      <c r="N6" s="96"/>
      <c r="O6" s="106" t="s">
        <v>14</v>
      </c>
      <c r="P6" s="107" t="s">
        <v>16</v>
      </c>
      <c r="Q6" s="107"/>
      <c r="R6" s="107"/>
      <c r="S6" s="107"/>
      <c r="T6" s="107"/>
      <c r="U6" s="96"/>
      <c r="V6" s="96"/>
      <c r="W6" s="96"/>
      <c r="X6" s="106"/>
    </row>
    <row r="7" spans="1:25" ht="177.75" customHeight="1" x14ac:dyDescent="0.2">
      <c r="A7" s="104"/>
      <c r="B7" s="104"/>
      <c r="C7" s="96"/>
      <c r="D7" s="96"/>
      <c r="E7" s="96"/>
      <c r="F7" s="96"/>
      <c r="G7" s="96"/>
      <c r="H7" s="99"/>
      <c r="I7" s="99"/>
      <c r="J7" s="99"/>
      <c r="K7" s="97"/>
      <c r="L7" s="97"/>
      <c r="M7" s="97"/>
      <c r="N7" s="97"/>
      <c r="O7" s="106"/>
      <c r="P7" s="17" t="s">
        <v>52</v>
      </c>
      <c r="Q7" s="17" t="s">
        <v>53</v>
      </c>
      <c r="R7" s="17" t="s">
        <v>17</v>
      </c>
      <c r="S7" s="17" t="s">
        <v>18</v>
      </c>
      <c r="T7" s="17" t="s">
        <v>54</v>
      </c>
      <c r="U7" s="97"/>
      <c r="V7" s="97"/>
      <c r="W7" s="96"/>
      <c r="X7" s="106"/>
    </row>
    <row r="8" spans="1:25" ht="48" customHeight="1" x14ac:dyDescent="0.2">
      <c r="A8" s="105"/>
      <c r="B8" s="105"/>
      <c r="C8" s="97"/>
      <c r="D8" s="97"/>
      <c r="E8" s="97"/>
      <c r="F8" s="97"/>
      <c r="G8" s="97"/>
      <c r="H8" s="100"/>
      <c r="I8" s="100"/>
      <c r="J8" s="100"/>
      <c r="K8" s="1" t="s">
        <v>19</v>
      </c>
      <c r="L8" s="1" t="s">
        <v>19</v>
      </c>
      <c r="M8" s="1" t="s">
        <v>19</v>
      </c>
      <c r="N8" s="1" t="s">
        <v>20</v>
      </c>
      <c r="O8" s="1" t="s">
        <v>21</v>
      </c>
      <c r="P8" s="1" t="s">
        <v>21</v>
      </c>
      <c r="Q8" s="1" t="s">
        <v>21</v>
      </c>
      <c r="R8" s="1" t="s">
        <v>21</v>
      </c>
      <c r="S8" s="1" t="s">
        <v>21</v>
      </c>
      <c r="T8" s="1" t="s">
        <v>21</v>
      </c>
      <c r="U8" s="1" t="s">
        <v>22</v>
      </c>
      <c r="V8" s="1" t="s">
        <v>22</v>
      </c>
      <c r="W8" s="97"/>
      <c r="X8" s="106"/>
    </row>
    <row r="9" spans="1:25" x14ac:dyDescent="0.2">
      <c r="A9" s="2">
        <v>1</v>
      </c>
      <c r="B9" s="2">
        <v>2</v>
      </c>
      <c r="C9" s="2">
        <v>3</v>
      </c>
      <c r="D9" s="2">
        <v>4</v>
      </c>
      <c r="E9" s="2">
        <v>5</v>
      </c>
      <c r="F9" s="2">
        <v>6</v>
      </c>
      <c r="G9" s="2">
        <v>7</v>
      </c>
      <c r="H9" s="2">
        <v>8</v>
      </c>
      <c r="I9" s="2">
        <v>9</v>
      </c>
      <c r="J9" s="2">
        <v>10</v>
      </c>
      <c r="K9" s="2">
        <v>11</v>
      </c>
      <c r="L9" s="2">
        <v>12</v>
      </c>
      <c r="M9" s="2">
        <v>13</v>
      </c>
      <c r="N9" s="2">
        <v>14</v>
      </c>
      <c r="O9" s="2">
        <v>15</v>
      </c>
      <c r="P9" s="2">
        <v>16</v>
      </c>
      <c r="Q9" s="2">
        <v>17</v>
      </c>
      <c r="R9" s="2">
        <v>18</v>
      </c>
      <c r="S9" s="2">
        <v>19</v>
      </c>
      <c r="T9" s="2">
        <v>20</v>
      </c>
      <c r="U9" s="2">
        <v>21</v>
      </c>
      <c r="V9" s="2">
        <v>22</v>
      </c>
      <c r="W9" s="2">
        <v>23</v>
      </c>
      <c r="X9" s="18">
        <v>24</v>
      </c>
    </row>
    <row r="10" spans="1:25" s="75" customFormat="1" x14ac:dyDescent="0.2">
      <c r="A10" s="109" t="s">
        <v>61</v>
      </c>
      <c r="B10" s="110"/>
      <c r="C10" s="72"/>
      <c r="D10" s="72"/>
      <c r="E10" s="72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73"/>
      <c r="Q10" s="73"/>
      <c r="R10" s="73"/>
      <c r="S10" s="73"/>
      <c r="T10" s="73"/>
      <c r="U10" s="73"/>
      <c r="V10" s="73"/>
      <c r="W10" s="73"/>
      <c r="X10" s="74"/>
    </row>
    <row r="11" spans="1:25" s="90" customFormat="1" x14ac:dyDescent="0.2">
      <c r="A11" s="32">
        <v>1</v>
      </c>
      <c r="B11" s="33" t="s">
        <v>84</v>
      </c>
      <c r="C11" s="34" t="s">
        <v>63</v>
      </c>
      <c r="D11" s="34" t="s">
        <v>64</v>
      </c>
      <c r="E11" s="34" t="s">
        <v>65</v>
      </c>
      <c r="F11" s="35">
        <v>1993</v>
      </c>
      <c r="G11" s="34">
        <v>2014</v>
      </c>
      <c r="H11" s="34" t="s">
        <v>41</v>
      </c>
      <c r="I11" s="34">
        <v>5</v>
      </c>
      <c r="J11" s="34">
        <v>5</v>
      </c>
      <c r="K11" s="42">
        <v>3360.9</v>
      </c>
      <c r="L11" s="42">
        <v>3171.9</v>
      </c>
      <c r="M11" s="34"/>
      <c r="N11" s="32">
        <v>120</v>
      </c>
      <c r="O11" s="38">
        <f>'Прил 2'!C11</f>
        <v>8484646.8657499999</v>
      </c>
      <c r="P11" s="36"/>
      <c r="Q11" s="36"/>
      <c r="R11" s="36"/>
      <c r="S11" s="39">
        <f>O11</f>
        <v>8484646.8657499999</v>
      </c>
      <c r="T11" s="36"/>
      <c r="U11" s="40">
        <v>2693.97</v>
      </c>
      <c r="V11" s="41">
        <v>11145</v>
      </c>
      <c r="W11" s="34">
        <v>2021</v>
      </c>
      <c r="X11" s="34">
        <v>2021</v>
      </c>
      <c r="Y11" s="89">
        <f>O11/L11</f>
        <v>2674.9414753775341</v>
      </c>
    </row>
    <row r="12" spans="1:25" hidden="1" x14ac:dyDescent="0.2">
      <c r="A12" s="32"/>
      <c r="B12" s="33"/>
      <c r="C12" s="34"/>
      <c r="D12" s="34"/>
      <c r="E12" s="34"/>
      <c r="F12" s="35"/>
      <c r="G12" s="47"/>
      <c r="H12" s="34"/>
      <c r="I12" s="34"/>
      <c r="J12" s="34"/>
      <c r="K12" s="42"/>
      <c r="L12" s="42"/>
      <c r="M12" s="34"/>
      <c r="N12" s="32"/>
      <c r="O12" s="38"/>
      <c r="P12" s="36"/>
      <c r="Q12" s="36"/>
      <c r="R12" s="36"/>
      <c r="S12" s="39"/>
      <c r="T12" s="36"/>
      <c r="U12" s="40"/>
      <c r="V12" s="41"/>
      <c r="W12" s="34"/>
      <c r="X12" s="34"/>
      <c r="Y12" s="23"/>
    </row>
    <row r="13" spans="1:25" hidden="1" x14ac:dyDescent="0.2">
      <c r="A13" s="32"/>
      <c r="B13" s="33"/>
      <c r="C13" s="34"/>
      <c r="D13" s="34"/>
      <c r="E13" s="34"/>
      <c r="F13" s="35"/>
      <c r="G13" s="47"/>
      <c r="H13" s="34"/>
      <c r="I13" s="34"/>
      <c r="J13" s="34"/>
      <c r="K13" s="42"/>
      <c r="L13" s="42"/>
      <c r="M13" s="34"/>
      <c r="N13" s="32"/>
      <c r="O13" s="38"/>
      <c r="P13" s="36"/>
      <c r="Q13" s="36"/>
      <c r="R13" s="36"/>
      <c r="S13" s="39"/>
      <c r="T13" s="36"/>
      <c r="U13" s="40"/>
      <c r="V13" s="41"/>
      <c r="W13" s="34"/>
      <c r="X13" s="34"/>
      <c r="Y13" s="23"/>
    </row>
    <row r="14" spans="1:25" hidden="1" x14ac:dyDescent="0.2">
      <c r="A14" s="32"/>
      <c r="B14" s="33"/>
      <c r="C14" s="34"/>
      <c r="D14" s="34"/>
      <c r="E14" s="34"/>
      <c r="F14" s="35"/>
      <c r="G14" s="47"/>
      <c r="H14" s="34"/>
      <c r="I14" s="34"/>
      <c r="J14" s="34"/>
      <c r="K14" s="37"/>
      <c r="L14" s="37"/>
      <c r="M14" s="34"/>
      <c r="N14" s="32"/>
      <c r="O14" s="38"/>
      <c r="P14" s="36"/>
      <c r="Q14" s="36"/>
      <c r="R14" s="36"/>
      <c r="S14" s="39"/>
      <c r="T14" s="36"/>
      <c r="U14" s="40"/>
      <c r="V14" s="41"/>
      <c r="W14" s="34"/>
      <c r="X14" s="34"/>
      <c r="Y14" s="23"/>
    </row>
    <row r="15" spans="1:25" hidden="1" x14ac:dyDescent="0.2">
      <c r="A15" s="32"/>
      <c r="B15" s="33"/>
      <c r="C15" s="34"/>
      <c r="D15" s="34"/>
      <c r="E15" s="34"/>
      <c r="F15" s="35"/>
      <c r="G15" s="47"/>
      <c r="H15" s="34"/>
      <c r="I15" s="34"/>
      <c r="J15" s="34"/>
      <c r="K15" s="42"/>
      <c r="L15" s="43"/>
      <c r="M15" s="34"/>
      <c r="N15" s="32"/>
      <c r="O15" s="38"/>
      <c r="P15" s="36"/>
      <c r="Q15" s="36"/>
      <c r="R15" s="36"/>
      <c r="S15" s="39"/>
      <c r="T15" s="36"/>
      <c r="U15" s="40"/>
      <c r="V15" s="41"/>
      <c r="W15" s="34"/>
      <c r="X15" s="34"/>
      <c r="Y15" s="23"/>
    </row>
    <row r="16" spans="1:25" s="75" customFormat="1" x14ac:dyDescent="0.2">
      <c r="A16" s="109" t="s">
        <v>62</v>
      </c>
      <c r="B16" s="110"/>
      <c r="C16" s="76" t="s">
        <v>55</v>
      </c>
      <c r="D16" s="76" t="s">
        <v>55</v>
      </c>
      <c r="E16" s="76" t="s">
        <v>55</v>
      </c>
      <c r="F16" s="73" t="s">
        <v>55</v>
      </c>
      <c r="G16" s="73" t="s">
        <v>55</v>
      </c>
      <c r="H16" s="73" t="s">
        <v>55</v>
      </c>
      <c r="I16" s="73" t="s">
        <v>55</v>
      </c>
      <c r="J16" s="73" t="s">
        <v>55</v>
      </c>
      <c r="K16" s="77">
        <f>SUM(K11:K15)</f>
        <v>3360.9</v>
      </c>
      <c r="L16" s="77">
        <f>SUM(L11:L15)</f>
        <v>3171.9</v>
      </c>
      <c r="M16" s="73"/>
      <c r="N16" s="78">
        <f>SUM(N11:N15)</f>
        <v>120</v>
      </c>
      <c r="O16" s="79">
        <f>SUM(O11:O15)</f>
        <v>8484646.8657499999</v>
      </c>
      <c r="P16" s="77"/>
      <c r="Q16" s="77"/>
      <c r="R16" s="77"/>
      <c r="S16" s="80">
        <f>SUM(S11:S15)</f>
        <v>8484646.8657499999</v>
      </c>
      <c r="T16" s="77"/>
      <c r="U16" s="77"/>
      <c r="V16" s="77"/>
      <c r="W16" s="73"/>
      <c r="X16" s="81"/>
    </row>
    <row r="18" spans="1:24" x14ac:dyDescent="0.2">
      <c r="A18" s="7" t="s">
        <v>56</v>
      </c>
    </row>
    <row r="19" spans="1:24" x14ac:dyDescent="0.2">
      <c r="A19" s="7" t="s">
        <v>57</v>
      </c>
    </row>
    <row r="20" spans="1:24" ht="15" customHeight="1" x14ac:dyDescent="0.2">
      <c r="A20" s="108" t="s">
        <v>58</v>
      </c>
      <c r="B20" s="108"/>
      <c r="C20" s="108"/>
      <c r="D20" s="108"/>
      <c r="E20" s="108"/>
      <c r="F20" s="108"/>
      <c r="G20" s="108"/>
      <c r="H20" s="108"/>
      <c r="I20" s="108"/>
      <c r="J20" s="108"/>
      <c r="K20" s="108"/>
      <c r="L20" s="108"/>
      <c r="M20" s="108"/>
      <c r="N20" s="108"/>
      <c r="O20" s="108"/>
      <c r="P20" s="108"/>
      <c r="Q20" s="108"/>
      <c r="R20" s="108"/>
      <c r="S20" s="108"/>
      <c r="T20" s="108"/>
      <c r="U20" s="108"/>
      <c r="V20" s="108"/>
      <c r="W20" s="108"/>
      <c r="X20" s="108"/>
    </row>
    <row r="21" spans="1:24" x14ac:dyDescent="0.2">
      <c r="A21" s="111" t="s">
        <v>59</v>
      </c>
      <c r="B21" s="111"/>
      <c r="C21" s="111"/>
      <c r="D21" s="111"/>
      <c r="E21" s="111"/>
      <c r="F21" s="111"/>
      <c r="G21" s="111"/>
      <c r="H21" s="111"/>
      <c r="I21" s="111"/>
      <c r="J21" s="111"/>
      <c r="K21" s="111"/>
      <c r="L21" s="111"/>
      <c r="M21" s="111"/>
      <c r="N21" s="111"/>
      <c r="O21" s="111"/>
      <c r="P21" s="111"/>
      <c r="Q21" s="111"/>
      <c r="R21" s="111"/>
      <c r="S21" s="111"/>
      <c r="T21" s="111"/>
      <c r="U21" s="111"/>
      <c r="V21" s="111"/>
      <c r="W21" s="111"/>
    </row>
    <row r="22" spans="1:24" ht="15" customHeight="1" x14ac:dyDescent="0.2">
      <c r="A22" s="108" t="s">
        <v>60</v>
      </c>
      <c r="B22" s="108"/>
      <c r="C22" s="108"/>
      <c r="D22" s="108"/>
      <c r="E22" s="108"/>
      <c r="F22" s="108"/>
      <c r="G22" s="108"/>
      <c r="H22" s="108"/>
      <c r="I22" s="108"/>
      <c r="J22" s="108"/>
      <c r="K22" s="108"/>
      <c r="L22" s="108"/>
      <c r="M22" s="108"/>
      <c r="N22" s="108"/>
      <c r="O22" s="108"/>
      <c r="P22" s="108"/>
      <c r="Q22" s="108"/>
      <c r="R22" s="108"/>
      <c r="S22" s="108"/>
      <c r="T22" s="108"/>
      <c r="U22" s="108"/>
      <c r="V22" s="108"/>
      <c r="W22" s="108"/>
      <c r="X22" s="108"/>
    </row>
    <row r="23" spans="1:24" x14ac:dyDescent="0.2">
      <c r="M23" s="91"/>
      <c r="N23" s="91"/>
      <c r="O23" s="91"/>
    </row>
  </sheetData>
  <mergeCells count="31">
    <mergeCell ref="X5:X8"/>
    <mergeCell ref="P6:T6"/>
    <mergeCell ref="U5:U7"/>
    <mergeCell ref="A22:X22"/>
    <mergeCell ref="A10:B10"/>
    <mergeCell ref="A16:B16"/>
    <mergeCell ref="A20:X20"/>
    <mergeCell ref="A21:W21"/>
    <mergeCell ref="G6:G8"/>
    <mergeCell ref="M6:M7"/>
    <mergeCell ref="O6:O7"/>
    <mergeCell ref="A5:A8"/>
    <mergeCell ref="O5:T5"/>
    <mergeCell ref="E5:E8"/>
    <mergeCell ref="F5:G5"/>
    <mergeCell ref="W1:X1"/>
    <mergeCell ref="T2:X2"/>
    <mergeCell ref="A4:X4"/>
    <mergeCell ref="C5:C8"/>
    <mergeCell ref="D5:D8"/>
    <mergeCell ref="K5:K7"/>
    <mergeCell ref="I5:I8"/>
    <mergeCell ref="N5:N7"/>
    <mergeCell ref="L5:M5"/>
    <mergeCell ref="V5:V7"/>
    <mergeCell ref="B5:B8"/>
    <mergeCell ref="F6:F8"/>
    <mergeCell ref="H5:H8"/>
    <mergeCell ref="L6:L7"/>
    <mergeCell ref="J5:J8"/>
    <mergeCell ref="W5:W8"/>
  </mergeCells>
  <pageMargins left="0.7" right="0.7" top="0.75" bottom="0.75" header="0.3" footer="0.3"/>
  <pageSetup paperSize="9" scale="61" fitToHeight="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D21"/>
  <sheetViews>
    <sheetView view="pageBreakPreview" zoomScale="90" zoomScaleSheetLayoutView="90" workbookViewId="0">
      <selection activeCell="W3" sqref="W3"/>
    </sheetView>
  </sheetViews>
  <sheetFormatPr defaultRowHeight="15" x14ac:dyDescent="0.25"/>
  <cols>
    <col min="1" max="1" width="5.42578125" customWidth="1"/>
    <col min="2" max="2" width="13.140625" customWidth="1"/>
    <col min="3" max="3" width="12.5703125" customWidth="1"/>
    <col min="4" max="4" width="12.42578125" customWidth="1"/>
    <col min="5" max="5" width="10.7109375" customWidth="1"/>
    <col min="6" max="6" width="11.42578125" customWidth="1"/>
    <col min="7" max="7" width="6.28515625" customWidth="1"/>
    <col min="8" max="8" width="5.85546875" customWidth="1"/>
    <col min="9" max="9" width="4.7109375" customWidth="1"/>
    <col min="10" max="10" width="4.85546875" customWidth="1"/>
    <col min="11" max="12" width="4.7109375" customWidth="1"/>
    <col min="13" max="13" width="6.42578125" customWidth="1"/>
    <col min="14" max="14" width="8.28515625" customWidth="1"/>
    <col min="15" max="15" width="12.7109375" customWidth="1"/>
    <col min="16" max="16" width="5.7109375" bestFit="1" customWidth="1"/>
    <col min="17" max="17" width="5" customWidth="1"/>
    <col min="18" max="18" width="7.7109375" customWidth="1"/>
    <col min="19" max="19" width="13.85546875" customWidth="1"/>
    <col min="20" max="20" width="5.7109375" customWidth="1"/>
    <col min="21" max="21" width="5.5703125" customWidth="1"/>
    <col min="22" max="22" width="12" customWidth="1"/>
    <col min="23" max="24" width="6.42578125" customWidth="1"/>
    <col min="25" max="25" width="6.140625" customWidth="1"/>
    <col min="26" max="26" width="5.140625" customWidth="1"/>
    <col min="27" max="27" width="6.28515625" customWidth="1"/>
    <col min="28" max="28" width="11" customWidth="1"/>
    <col min="29" max="29" width="7.85546875" customWidth="1"/>
  </cols>
  <sheetData>
    <row r="1" spans="1:30" s="10" customFormat="1" ht="14.45" customHeight="1" x14ac:dyDescent="0.25">
      <c r="O1" s="92"/>
      <c r="P1" s="92"/>
      <c r="Q1" s="92"/>
      <c r="AA1" s="92" t="s">
        <v>43</v>
      </c>
      <c r="AB1" s="92"/>
      <c r="AC1" s="92"/>
    </row>
    <row r="2" spans="1:30" s="10" customFormat="1" ht="14.45" customHeight="1" x14ac:dyDescent="0.25">
      <c r="K2" s="93"/>
      <c r="L2" s="93"/>
      <c r="M2" s="93"/>
      <c r="N2" s="93"/>
      <c r="O2" s="93"/>
      <c r="P2" s="93"/>
      <c r="Q2" s="93"/>
      <c r="W2" s="93" t="s">
        <v>88</v>
      </c>
      <c r="X2" s="93"/>
      <c r="Y2" s="93"/>
      <c r="Z2" s="93"/>
      <c r="AA2" s="93"/>
      <c r="AB2" s="93"/>
      <c r="AC2" s="93"/>
    </row>
    <row r="3" spans="1:30" s="10" customFormat="1" x14ac:dyDescent="0.25"/>
    <row r="4" spans="1:30" x14ac:dyDescent="0.25">
      <c r="A4" s="94" t="s">
        <v>86</v>
      </c>
      <c r="B4" s="94"/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  <c r="T4" s="94"/>
      <c r="U4" s="94"/>
      <c r="V4" s="94"/>
      <c r="W4" s="94"/>
      <c r="X4" s="94"/>
      <c r="Y4" s="94"/>
      <c r="Z4" s="94"/>
      <c r="AA4" s="94"/>
      <c r="AB4" s="94"/>
      <c r="AC4" s="94"/>
      <c r="AD4" s="4"/>
    </row>
    <row r="5" spans="1:30" ht="39.75" customHeight="1" x14ac:dyDescent="0.25">
      <c r="A5" s="114" t="s">
        <v>23</v>
      </c>
      <c r="B5" s="114" t="s">
        <v>1</v>
      </c>
      <c r="C5" s="114" t="s">
        <v>24</v>
      </c>
      <c r="D5" s="115" t="s">
        <v>66</v>
      </c>
      <c r="E5" s="116"/>
      <c r="F5" s="116"/>
      <c r="G5" s="116"/>
      <c r="H5" s="116"/>
      <c r="I5" s="116"/>
      <c r="J5" s="116"/>
      <c r="K5" s="116"/>
      <c r="L5" s="116"/>
      <c r="M5" s="116"/>
      <c r="N5" s="116"/>
      <c r="O5" s="116"/>
      <c r="P5" s="116"/>
      <c r="Q5" s="116"/>
      <c r="R5" s="116"/>
      <c r="S5" s="116"/>
      <c r="T5" s="116"/>
      <c r="U5" s="116"/>
      <c r="V5" s="129" t="s">
        <v>67</v>
      </c>
      <c r="W5" s="129"/>
      <c r="X5" s="129"/>
      <c r="Y5" s="129"/>
      <c r="Z5" s="129"/>
      <c r="AA5" s="129"/>
      <c r="AB5" s="129"/>
      <c r="AC5" s="129"/>
      <c r="AD5" s="5"/>
    </row>
    <row r="6" spans="1:30" ht="19.5" customHeight="1" x14ac:dyDescent="0.25">
      <c r="A6" s="114"/>
      <c r="B6" s="114"/>
      <c r="C6" s="114"/>
      <c r="D6" s="115" t="s">
        <v>25</v>
      </c>
      <c r="E6" s="116"/>
      <c r="F6" s="116"/>
      <c r="G6" s="116"/>
      <c r="H6" s="116"/>
      <c r="I6" s="116"/>
      <c r="J6" s="116"/>
      <c r="K6" s="117"/>
      <c r="L6" s="118" t="s">
        <v>83</v>
      </c>
      <c r="M6" s="119"/>
      <c r="N6" s="122" t="s">
        <v>26</v>
      </c>
      <c r="O6" s="122"/>
      <c r="P6" s="118" t="s">
        <v>68</v>
      </c>
      <c r="Q6" s="119"/>
      <c r="R6" s="122" t="s">
        <v>27</v>
      </c>
      <c r="S6" s="122"/>
      <c r="T6" s="122" t="s">
        <v>28</v>
      </c>
      <c r="U6" s="122"/>
      <c r="V6" s="122" t="s">
        <v>40</v>
      </c>
      <c r="W6" s="118" t="s">
        <v>69</v>
      </c>
      <c r="X6" s="119"/>
      <c r="Y6" s="118" t="s">
        <v>70</v>
      </c>
      <c r="Z6" s="119"/>
      <c r="AA6" s="127" t="s">
        <v>71</v>
      </c>
      <c r="AB6" s="122" t="s">
        <v>72</v>
      </c>
      <c r="AC6" s="122" t="s">
        <v>39</v>
      </c>
      <c r="AD6" s="5"/>
    </row>
    <row r="7" spans="1:30" ht="158.25" customHeight="1" x14ac:dyDescent="0.25">
      <c r="A7" s="114"/>
      <c r="B7" s="114"/>
      <c r="C7" s="114"/>
      <c r="D7" s="14" t="s">
        <v>73</v>
      </c>
      <c r="E7" s="14" t="s">
        <v>74</v>
      </c>
      <c r="F7" s="14" t="s">
        <v>75</v>
      </c>
      <c r="G7" s="14" t="s">
        <v>76</v>
      </c>
      <c r="H7" s="14" t="s">
        <v>77</v>
      </c>
      <c r="I7" s="14" t="s">
        <v>78</v>
      </c>
      <c r="J7" s="14" t="s">
        <v>79</v>
      </c>
      <c r="K7" s="14" t="s">
        <v>80</v>
      </c>
      <c r="L7" s="120"/>
      <c r="M7" s="121"/>
      <c r="N7" s="122"/>
      <c r="O7" s="122"/>
      <c r="P7" s="120"/>
      <c r="Q7" s="121"/>
      <c r="R7" s="122"/>
      <c r="S7" s="122"/>
      <c r="T7" s="122"/>
      <c r="U7" s="122"/>
      <c r="V7" s="122"/>
      <c r="W7" s="120"/>
      <c r="X7" s="121"/>
      <c r="Y7" s="120"/>
      <c r="Z7" s="121"/>
      <c r="AA7" s="128"/>
      <c r="AB7" s="122"/>
      <c r="AC7" s="122"/>
      <c r="AD7" s="5"/>
    </row>
    <row r="8" spans="1:30" ht="21" customHeight="1" x14ac:dyDescent="0.25">
      <c r="A8" s="114"/>
      <c r="B8" s="114"/>
      <c r="C8" s="15" t="s">
        <v>21</v>
      </c>
      <c r="D8" s="15" t="s">
        <v>21</v>
      </c>
      <c r="E8" s="15" t="s">
        <v>21</v>
      </c>
      <c r="F8" s="15" t="s">
        <v>21</v>
      </c>
      <c r="G8" s="15" t="s">
        <v>21</v>
      </c>
      <c r="H8" s="15" t="s">
        <v>21</v>
      </c>
      <c r="I8" s="15" t="s">
        <v>21</v>
      </c>
      <c r="J8" s="15" t="s">
        <v>21</v>
      </c>
      <c r="K8" s="15" t="s">
        <v>21</v>
      </c>
      <c r="L8" s="15" t="s">
        <v>29</v>
      </c>
      <c r="M8" s="15" t="s">
        <v>21</v>
      </c>
      <c r="N8" s="15" t="s">
        <v>30</v>
      </c>
      <c r="O8" s="15" t="s">
        <v>21</v>
      </c>
      <c r="P8" s="15" t="s">
        <v>30</v>
      </c>
      <c r="Q8" s="15" t="s">
        <v>21</v>
      </c>
      <c r="R8" s="15" t="s">
        <v>30</v>
      </c>
      <c r="S8" s="15" t="s">
        <v>21</v>
      </c>
      <c r="T8" s="15" t="s">
        <v>31</v>
      </c>
      <c r="U8" s="15" t="s">
        <v>21</v>
      </c>
      <c r="V8" s="15" t="s">
        <v>21</v>
      </c>
      <c r="W8" s="15" t="s">
        <v>30</v>
      </c>
      <c r="X8" s="15" t="s">
        <v>21</v>
      </c>
      <c r="Y8" s="15" t="s">
        <v>30</v>
      </c>
      <c r="Z8" s="15" t="s">
        <v>21</v>
      </c>
      <c r="AA8" s="15" t="s">
        <v>32</v>
      </c>
      <c r="AB8" s="15" t="s">
        <v>32</v>
      </c>
      <c r="AC8" s="15" t="s">
        <v>21</v>
      </c>
      <c r="AD8" s="5"/>
    </row>
    <row r="9" spans="1:30" x14ac:dyDescent="0.25">
      <c r="A9" s="6">
        <v>1</v>
      </c>
      <c r="B9" s="6">
        <v>2</v>
      </c>
      <c r="C9" s="6">
        <v>3</v>
      </c>
      <c r="D9" s="6">
        <v>4</v>
      </c>
      <c r="E9" s="6">
        <v>5</v>
      </c>
      <c r="F9" s="6">
        <v>6</v>
      </c>
      <c r="G9" s="6">
        <v>7</v>
      </c>
      <c r="H9" s="6">
        <v>8</v>
      </c>
      <c r="I9" s="6">
        <v>9</v>
      </c>
      <c r="J9" s="6">
        <v>10</v>
      </c>
      <c r="K9" s="6">
        <v>11</v>
      </c>
      <c r="L9" s="6">
        <v>12</v>
      </c>
      <c r="M9" s="6">
        <v>13</v>
      </c>
      <c r="N9" s="6">
        <v>14</v>
      </c>
      <c r="O9" s="6">
        <v>15</v>
      </c>
      <c r="P9" s="6">
        <v>16</v>
      </c>
      <c r="Q9" s="6">
        <v>17</v>
      </c>
      <c r="R9" s="6">
        <v>18</v>
      </c>
      <c r="S9" s="6">
        <v>19</v>
      </c>
      <c r="T9" s="6">
        <v>20</v>
      </c>
      <c r="U9" s="6">
        <v>21</v>
      </c>
      <c r="V9" s="6">
        <v>22</v>
      </c>
      <c r="W9" s="6">
        <v>23</v>
      </c>
      <c r="X9" s="6">
        <v>24</v>
      </c>
      <c r="Y9" s="6">
        <v>25</v>
      </c>
      <c r="Z9" s="6">
        <v>26</v>
      </c>
      <c r="AA9" s="6">
        <v>27</v>
      </c>
      <c r="AB9" s="6">
        <v>28</v>
      </c>
      <c r="AC9" s="6">
        <v>29</v>
      </c>
      <c r="AD9" s="5"/>
    </row>
    <row r="10" spans="1:30" s="71" customFormat="1" x14ac:dyDescent="0.25">
      <c r="A10" s="124" t="s">
        <v>61</v>
      </c>
      <c r="B10" s="124"/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69"/>
      <c r="V10" s="69"/>
      <c r="W10" s="69"/>
      <c r="X10" s="69"/>
      <c r="Y10" s="69"/>
      <c r="Z10" s="69"/>
      <c r="AA10" s="69"/>
      <c r="AB10" s="69"/>
      <c r="AC10" s="69"/>
      <c r="AD10" s="70"/>
    </row>
    <row r="11" spans="1:30" s="57" customFormat="1" x14ac:dyDescent="0.25">
      <c r="A11" s="48">
        <v>1</v>
      </c>
      <c r="B11" s="49" t="str">
        <f>'Прил 1'!B11</f>
        <v>Заречная д.56</v>
      </c>
      <c r="C11" s="58">
        <f>S11+V11+AB11+O11</f>
        <v>8484646.8657499999</v>
      </c>
      <c r="D11" s="59"/>
      <c r="E11" s="60"/>
      <c r="F11" s="60"/>
      <c r="G11" s="55"/>
      <c r="H11" s="59"/>
      <c r="I11" s="55"/>
      <c r="J11" s="55"/>
      <c r="K11" s="55"/>
      <c r="L11" s="48"/>
      <c r="M11" s="49"/>
      <c r="N11" s="26">
        <v>900</v>
      </c>
      <c r="O11" s="88">
        <f>ROUND(2604.66*'Прил 1'!L11,2)</f>
        <v>8261721.0499999998</v>
      </c>
      <c r="P11" s="48"/>
      <c r="Q11" s="26"/>
      <c r="R11" s="26"/>
      <c r="S11" s="26"/>
      <c r="T11" s="26"/>
      <c r="U11" s="26"/>
      <c r="V11" s="61">
        <f>O11*0.015</f>
        <v>123925.81574999999</v>
      </c>
      <c r="W11" s="26"/>
      <c r="X11" s="26"/>
      <c r="Y11" s="26"/>
      <c r="Z11" s="26"/>
      <c r="AA11" s="26"/>
      <c r="AB11" s="29">
        <v>99000</v>
      </c>
      <c r="AC11" s="55"/>
      <c r="AD11" s="56"/>
    </row>
    <row r="12" spans="1:30" s="57" customFormat="1" hidden="1" x14ac:dyDescent="0.25">
      <c r="A12" s="48"/>
      <c r="B12" s="49"/>
      <c r="C12" s="58"/>
      <c r="D12" s="59"/>
      <c r="E12" s="60"/>
      <c r="F12" s="60"/>
      <c r="G12" s="55"/>
      <c r="H12" s="59"/>
      <c r="I12" s="55"/>
      <c r="J12" s="55"/>
      <c r="K12" s="55"/>
      <c r="L12" s="48"/>
      <c r="M12" s="49"/>
      <c r="N12" s="26"/>
      <c r="O12" s="55"/>
      <c r="P12" s="48"/>
      <c r="Q12" s="26"/>
      <c r="R12" s="26"/>
      <c r="S12" s="26"/>
      <c r="T12" s="26"/>
      <c r="U12" s="26"/>
      <c r="V12" s="61"/>
      <c r="W12" s="26"/>
      <c r="X12" s="26"/>
      <c r="Y12" s="26"/>
      <c r="Z12" s="26"/>
      <c r="AA12" s="26"/>
      <c r="AB12" s="29"/>
      <c r="AC12" s="55"/>
      <c r="AD12" s="56"/>
    </row>
    <row r="13" spans="1:30" s="57" customFormat="1" ht="15.75" hidden="1" x14ac:dyDescent="0.25">
      <c r="A13" s="48"/>
      <c r="B13" s="49"/>
      <c r="C13" s="58"/>
      <c r="D13" s="59"/>
      <c r="E13" s="60"/>
      <c r="F13" s="60"/>
      <c r="G13" s="55"/>
      <c r="H13" s="55"/>
      <c r="I13" s="55"/>
      <c r="J13" s="55"/>
      <c r="K13" s="55"/>
      <c r="L13" s="48"/>
      <c r="M13" s="49"/>
      <c r="N13" s="26"/>
      <c r="O13" s="29"/>
      <c r="P13" s="48"/>
      <c r="Q13" s="26"/>
      <c r="R13" s="58"/>
      <c r="S13" s="30"/>
      <c r="T13" s="26"/>
      <c r="U13" s="26"/>
      <c r="V13" s="61"/>
      <c r="W13" s="26"/>
      <c r="X13" s="26"/>
      <c r="Y13" s="26"/>
      <c r="Z13" s="26"/>
      <c r="AA13" s="26"/>
      <c r="AB13" s="29"/>
      <c r="AC13" s="55"/>
      <c r="AD13" s="56"/>
    </row>
    <row r="14" spans="1:30" s="57" customFormat="1" ht="15.75" hidden="1" x14ac:dyDescent="0.25">
      <c r="A14" s="48"/>
      <c r="B14" s="49"/>
      <c r="C14" s="39"/>
      <c r="D14" s="27"/>
      <c r="E14" s="50"/>
      <c r="F14" s="50"/>
      <c r="G14" s="48"/>
      <c r="H14" s="51"/>
      <c r="I14" s="48"/>
      <c r="J14" s="48"/>
      <c r="K14" s="48"/>
      <c r="L14" s="48"/>
      <c r="M14" s="26"/>
      <c r="N14" s="26"/>
      <c r="O14" s="52"/>
      <c r="P14" s="48"/>
      <c r="Q14" s="26"/>
      <c r="R14" s="26"/>
      <c r="S14" s="53"/>
      <c r="T14" s="26"/>
      <c r="U14" s="26"/>
      <c r="V14" s="54"/>
      <c r="W14" s="26"/>
      <c r="X14" s="26"/>
      <c r="Y14" s="26"/>
      <c r="Z14" s="26"/>
      <c r="AA14" s="26"/>
      <c r="AB14" s="29"/>
      <c r="AC14" s="55"/>
      <c r="AD14" s="56"/>
    </row>
    <row r="15" spans="1:30" s="57" customFormat="1" hidden="1" x14ac:dyDescent="0.25">
      <c r="A15" s="48"/>
      <c r="B15" s="49"/>
      <c r="C15" s="58"/>
      <c r="D15" s="59"/>
      <c r="E15" s="55"/>
      <c r="F15" s="55"/>
      <c r="G15" s="55"/>
      <c r="H15" s="55"/>
      <c r="I15" s="55"/>
      <c r="J15" s="55"/>
      <c r="K15" s="55"/>
      <c r="L15" s="48"/>
      <c r="M15" s="49"/>
      <c r="N15" s="26"/>
      <c r="O15" s="58"/>
      <c r="P15" s="48"/>
      <c r="Q15" s="26"/>
      <c r="R15" s="62"/>
      <c r="S15" s="63"/>
      <c r="T15" s="26"/>
      <c r="U15" s="26"/>
      <c r="V15" s="61"/>
      <c r="W15" s="26"/>
      <c r="X15" s="26"/>
      <c r="Y15" s="26"/>
      <c r="Z15" s="26"/>
      <c r="AA15" s="26"/>
      <c r="AB15" s="29"/>
      <c r="AC15" s="55"/>
      <c r="AD15" s="56"/>
    </row>
    <row r="16" spans="1:30" s="68" customFormat="1" x14ac:dyDescent="0.25">
      <c r="A16" s="125" t="s">
        <v>82</v>
      </c>
      <c r="B16" s="126"/>
      <c r="C16" s="64">
        <f>SUM(C11:C15)</f>
        <v>8484646.8657499999</v>
      </c>
      <c r="D16" s="64">
        <f>D14+D11+D13+D12</f>
        <v>0</v>
      </c>
      <c r="E16" s="64">
        <f>SUM(E11:E15)</f>
        <v>0</v>
      </c>
      <c r="F16" s="64">
        <f>SUM(F11:F15)</f>
        <v>0</v>
      </c>
      <c r="G16" s="65"/>
      <c r="H16" s="65"/>
      <c r="I16" s="65"/>
      <c r="J16" s="65"/>
      <c r="K16" s="65"/>
      <c r="L16" s="65"/>
      <c r="M16" s="65"/>
      <c r="N16" s="66"/>
      <c r="O16" s="65"/>
      <c r="P16" s="65"/>
      <c r="Q16" s="65"/>
      <c r="R16" s="66">
        <f>R15</f>
        <v>0</v>
      </c>
      <c r="S16" s="65">
        <f>S15</f>
        <v>0</v>
      </c>
      <c r="T16" s="65"/>
      <c r="U16" s="65"/>
      <c r="V16" s="65">
        <f>SUM(V11:V15)</f>
        <v>123925.81574999999</v>
      </c>
      <c r="W16" s="67"/>
      <c r="X16" s="67"/>
      <c r="Y16" s="67"/>
      <c r="Z16" s="67"/>
      <c r="AA16" s="67"/>
      <c r="AB16" s="65">
        <f>AB12+AB15+AB13+AB11+AB14</f>
        <v>99000</v>
      </c>
      <c r="AC16" s="67"/>
    </row>
    <row r="17" spans="1:29" x14ac:dyDescent="0.25">
      <c r="V17" s="20"/>
    </row>
    <row r="18" spans="1:29" x14ac:dyDescent="0.25">
      <c r="A18" s="123" t="s">
        <v>81</v>
      </c>
      <c r="B18" s="123"/>
      <c r="C18" s="123"/>
      <c r="D18" s="123"/>
      <c r="E18" s="123"/>
      <c r="F18" s="123"/>
      <c r="G18" s="123"/>
      <c r="H18" s="123"/>
      <c r="I18" s="123"/>
      <c r="J18" s="123"/>
      <c r="K18" s="123"/>
      <c r="L18" s="123"/>
      <c r="M18" s="123"/>
      <c r="N18" s="123"/>
      <c r="O18" s="123"/>
      <c r="P18" s="123"/>
      <c r="Q18" s="123"/>
      <c r="R18" s="123"/>
      <c r="S18" s="123"/>
      <c r="T18" s="123"/>
      <c r="U18" s="123"/>
      <c r="V18" s="123"/>
      <c r="W18" s="123"/>
      <c r="X18" s="123"/>
      <c r="Y18" s="123"/>
      <c r="Z18" s="123"/>
      <c r="AA18" s="123"/>
      <c r="AB18" s="123"/>
      <c r="AC18" s="123"/>
    </row>
    <row r="19" spans="1:29" x14ac:dyDescent="0.25">
      <c r="K19" s="44"/>
      <c r="L19" s="44"/>
      <c r="M19" s="44"/>
      <c r="N19" s="44"/>
      <c r="O19" s="44"/>
      <c r="P19" s="44"/>
      <c r="Q19" s="44"/>
    </row>
    <row r="21" spans="1:29" ht="15.75" x14ac:dyDescent="0.25">
      <c r="C21" s="21"/>
    </row>
  </sheetData>
  <mergeCells count="25">
    <mergeCell ref="A18:AC18"/>
    <mergeCell ref="D5:U5"/>
    <mergeCell ref="A10:B10"/>
    <mergeCell ref="P6:Q7"/>
    <mergeCell ref="R6:S7"/>
    <mergeCell ref="T6:U7"/>
    <mergeCell ref="V6:V7"/>
    <mergeCell ref="A16:B16"/>
    <mergeCell ref="Y6:Z7"/>
    <mergeCell ref="AA6:AA7"/>
    <mergeCell ref="AB6:AB7"/>
    <mergeCell ref="AC6:AC7"/>
    <mergeCell ref="V5:AC5"/>
    <mergeCell ref="W6:X7"/>
    <mergeCell ref="O1:Q1"/>
    <mergeCell ref="K2:Q2"/>
    <mergeCell ref="A4:AC4"/>
    <mergeCell ref="A5:A8"/>
    <mergeCell ref="B5:B8"/>
    <mergeCell ref="C5:C7"/>
    <mergeCell ref="D6:K6"/>
    <mergeCell ref="L6:M7"/>
    <mergeCell ref="N6:O7"/>
    <mergeCell ref="AA1:AC1"/>
    <mergeCell ref="W2:AC2"/>
  </mergeCells>
  <pageMargins left="0.7" right="0.7" top="0.75" bottom="0.75" header="0.3" footer="0.3"/>
  <pageSetup paperSize="9" scale="57" fitToHeight="0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3"/>
  <sheetViews>
    <sheetView tabSelected="1" zoomScaleSheetLayoutView="100" workbookViewId="0">
      <selection activeCell="I3" sqref="I3"/>
    </sheetView>
  </sheetViews>
  <sheetFormatPr defaultRowHeight="15" x14ac:dyDescent="0.25"/>
  <cols>
    <col min="1" max="1" width="4.140625" customWidth="1"/>
    <col min="2" max="2" width="16.5703125" customWidth="1"/>
    <col min="3" max="3" width="12.140625" customWidth="1"/>
    <col min="4" max="4" width="18.5703125" customWidth="1"/>
    <col min="5" max="6" width="7.28515625" customWidth="1"/>
    <col min="7" max="8" width="7.85546875" customWidth="1"/>
    <col min="9" max="10" width="7.5703125" customWidth="1"/>
    <col min="11" max="11" width="8.140625" customWidth="1"/>
    <col min="12" max="12" width="11.28515625" customWidth="1"/>
    <col min="13" max="13" width="8.28515625" customWidth="1"/>
    <col min="14" max="14" width="14.5703125" customWidth="1"/>
  </cols>
  <sheetData>
    <row r="1" spans="1:16" s="10" customFormat="1" x14ac:dyDescent="0.25">
      <c r="L1" s="11"/>
      <c r="M1" s="92" t="s">
        <v>44</v>
      </c>
      <c r="N1" s="92"/>
    </row>
    <row r="2" spans="1:16" s="10" customFormat="1" ht="14.25" customHeight="1" x14ac:dyDescent="0.25">
      <c r="I2" s="93" t="s">
        <v>88</v>
      </c>
      <c r="J2" s="93"/>
      <c r="K2" s="93"/>
      <c r="L2" s="93"/>
      <c r="M2" s="93"/>
      <c r="N2" s="93"/>
      <c r="O2" s="12"/>
      <c r="P2" s="12"/>
    </row>
    <row r="3" spans="1:16" s="10" customFormat="1" x14ac:dyDescent="0.25"/>
    <row r="4" spans="1:16" ht="29.45" customHeight="1" x14ac:dyDescent="0.25">
      <c r="A4" s="130" t="s">
        <v>87</v>
      </c>
      <c r="B4" s="130"/>
      <c r="C4" s="130"/>
      <c r="D4" s="130"/>
      <c r="E4" s="130"/>
      <c r="F4" s="130"/>
      <c r="G4" s="130"/>
      <c r="H4" s="130"/>
      <c r="I4" s="130"/>
      <c r="J4" s="130"/>
      <c r="K4" s="130"/>
      <c r="L4" s="130"/>
      <c r="M4" s="130"/>
      <c r="N4" s="130"/>
    </row>
    <row r="5" spans="1:16" ht="62.25" customHeight="1" x14ac:dyDescent="0.25">
      <c r="A5" s="114" t="s">
        <v>0</v>
      </c>
      <c r="B5" s="114" t="s">
        <v>33</v>
      </c>
      <c r="C5" s="129" t="s">
        <v>6</v>
      </c>
      <c r="D5" s="129" t="s">
        <v>8</v>
      </c>
      <c r="E5" s="114" t="s">
        <v>34</v>
      </c>
      <c r="F5" s="114"/>
      <c r="G5" s="114"/>
      <c r="H5" s="114"/>
      <c r="I5" s="114"/>
      <c r="J5" s="114" t="s">
        <v>9</v>
      </c>
      <c r="K5" s="114"/>
      <c r="L5" s="114"/>
      <c r="M5" s="114"/>
      <c r="N5" s="114"/>
    </row>
    <row r="6" spans="1:16" ht="34.5" customHeight="1" x14ac:dyDescent="0.25">
      <c r="A6" s="114"/>
      <c r="B6" s="114"/>
      <c r="C6" s="129"/>
      <c r="D6" s="129"/>
      <c r="E6" s="9" t="s">
        <v>35</v>
      </c>
      <c r="F6" s="9" t="s">
        <v>36</v>
      </c>
      <c r="G6" s="9" t="s">
        <v>37</v>
      </c>
      <c r="H6" s="9" t="s">
        <v>38</v>
      </c>
      <c r="I6" s="9" t="s">
        <v>14</v>
      </c>
      <c r="J6" s="9" t="s">
        <v>35</v>
      </c>
      <c r="K6" s="9" t="s">
        <v>36</v>
      </c>
      <c r="L6" s="9" t="s">
        <v>37</v>
      </c>
      <c r="M6" s="9" t="s">
        <v>38</v>
      </c>
      <c r="N6" s="9" t="s">
        <v>14</v>
      </c>
    </row>
    <row r="7" spans="1:16" x14ac:dyDescent="0.25">
      <c r="A7" s="114"/>
      <c r="B7" s="114"/>
      <c r="C7" s="8" t="s">
        <v>30</v>
      </c>
      <c r="D7" s="6" t="s">
        <v>20</v>
      </c>
      <c r="E7" s="6" t="s">
        <v>29</v>
      </c>
      <c r="F7" s="6" t="s">
        <v>29</v>
      </c>
      <c r="G7" s="6" t="s">
        <v>29</v>
      </c>
      <c r="H7" s="6" t="s">
        <v>29</v>
      </c>
      <c r="I7" s="6" t="s">
        <v>29</v>
      </c>
      <c r="J7" s="6" t="s">
        <v>21</v>
      </c>
      <c r="K7" s="6" t="s">
        <v>21</v>
      </c>
      <c r="L7" s="6" t="s">
        <v>21</v>
      </c>
      <c r="M7" s="6" t="s">
        <v>21</v>
      </c>
      <c r="N7" s="6" t="s">
        <v>21</v>
      </c>
    </row>
    <row r="8" spans="1:16" x14ac:dyDescent="0.25">
      <c r="A8" s="6">
        <v>1</v>
      </c>
      <c r="B8" s="6">
        <v>2</v>
      </c>
      <c r="C8" s="6">
        <v>3</v>
      </c>
      <c r="D8" s="6">
        <v>4</v>
      </c>
      <c r="E8" s="6">
        <v>5</v>
      </c>
      <c r="F8" s="6">
        <v>6</v>
      </c>
      <c r="G8" s="6">
        <v>7</v>
      </c>
      <c r="H8" s="6">
        <v>8</v>
      </c>
      <c r="I8" s="6">
        <v>9</v>
      </c>
      <c r="J8" s="6">
        <v>10</v>
      </c>
      <c r="K8" s="6">
        <v>11</v>
      </c>
      <c r="L8" s="6">
        <v>12</v>
      </c>
      <c r="M8" s="6">
        <v>13</v>
      </c>
      <c r="N8" s="6">
        <v>14</v>
      </c>
    </row>
    <row r="9" spans="1:16" s="71" customFormat="1" x14ac:dyDescent="0.25">
      <c r="A9" s="82"/>
      <c r="B9" s="124" t="s">
        <v>46</v>
      </c>
      <c r="C9" s="124"/>
      <c r="D9" s="82"/>
      <c r="E9" s="82"/>
      <c r="F9" s="82"/>
      <c r="G9" s="82"/>
      <c r="H9" s="82"/>
      <c r="I9" s="82"/>
      <c r="J9" s="82"/>
      <c r="K9" s="82"/>
      <c r="L9" s="82"/>
      <c r="M9" s="82"/>
      <c r="N9" s="82"/>
    </row>
    <row r="10" spans="1:16" ht="19.5" customHeight="1" x14ac:dyDescent="0.25">
      <c r="A10" s="25">
        <v>1</v>
      </c>
      <c r="B10" s="3" t="str">
        <f>'Прил 1'!B11</f>
        <v>Заречная д.56</v>
      </c>
      <c r="C10" s="22">
        <f>'Прил 1'!K11</f>
        <v>3360.9</v>
      </c>
      <c r="D10" s="24">
        <f>'Прил 1'!N11</f>
        <v>120</v>
      </c>
      <c r="E10" s="19"/>
      <c r="F10" s="19"/>
      <c r="G10" s="24">
        <v>1</v>
      </c>
      <c r="H10" s="19"/>
      <c r="I10" s="19"/>
      <c r="J10" s="19"/>
      <c r="K10" s="19"/>
      <c r="L10" s="31">
        <f>'Прил 1'!O11</f>
        <v>8484646.8657499999</v>
      </c>
      <c r="M10" s="13"/>
      <c r="N10" s="31">
        <f>L10</f>
        <v>8484646.8657499999</v>
      </c>
    </row>
    <row r="11" spans="1:16" ht="19.5" hidden="1" customHeight="1" x14ac:dyDescent="0.25">
      <c r="A11" s="25"/>
      <c r="B11" s="3"/>
      <c r="C11" s="22"/>
      <c r="D11" s="24"/>
      <c r="E11" s="19"/>
      <c r="F11" s="19"/>
      <c r="G11" s="24"/>
      <c r="H11" s="19"/>
      <c r="I11" s="19"/>
      <c r="J11" s="19"/>
      <c r="K11" s="19"/>
      <c r="L11" s="31"/>
      <c r="M11" s="13"/>
      <c r="N11" s="31"/>
    </row>
    <row r="12" spans="1:16" ht="19.5" hidden="1" customHeight="1" x14ac:dyDescent="0.25">
      <c r="A12" s="28"/>
      <c r="B12" s="3"/>
      <c r="C12" s="22"/>
      <c r="D12" s="24"/>
      <c r="E12" s="19"/>
      <c r="F12" s="19"/>
      <c r="G12" s="24"/>
      <c r="H12" s="19"/>
      <c r="I12" s="19"/>
      <c r="J12" s="19"/>
      <c r="K12" s="19"/>
      <c r="L12" s="31"/>
      <c r="M12" s="13"/>
      <c r="N12" s="31"/>
    </row>
    <row r="13" spans="1:16" ht="19.5" hidden="1" customHeight="1" x14ac:dyDescent="0.25">
      <c r="A13" s="28"/>
      <c r="B13" s="3"/>
      <c r="C13" s="22"/>
      <c r="D13" s="24"/>
      <c r="E13" s="24"/>
      <c r="F13" s="24"/>
      <c r="G13" s="24"/>
      <c r="H13" s="16"/>
      <c r="I13" s="16"/>
      <c r="J13" s="16"/>
      <c r="K13" s="16"/>
      <c r="L13" s="31"/>
      <c r="M13" s="13"/>
      <c r="N13" s="31"/>
    </row>
    <row r="14" spans="1:16" hidden="1" x14ac:dyDescent="0.25">
      <c r="A14" s="28"/>
      <c r="B14" s="3"/>
      <c r="C14" s="22"/>
      <c r="D14" s="24"/>
      <c r="E14" s="19"/>
      <c r="F14" s="19"/>
      <c r="G14" s="24"/>
      <c r="H14" s="19"/>
      <c r="I14" s="19"/>
      <c r="J14" s="19"/>
      <c r="K14" s="19"/>
      <c r="L14" s="31"/>
      <c r="M14" s="13"/>
      <c r="N14" s="31"/>
    </row>
    <row r="15" spans="1:16" s="71" customFormat="1" x14ac:dyDescent="0.25">
      <c r="A15" s="82"/>
      <c r="B15" s="83" t="s">
        <v>45</v>
      </c>
      <c r="C15" s="84">
        <f>SUM(C10:C14)</f>
        <v>3360.9</v>
      </c>
      <c r="D15" s="87">
        <f>SUM(D10:D14)</f>
        <v>120</v>
      </c>
      <c r="E15" s="85"/>
      <c r="F15" s="85"/>
      <c r="G15" s="67">
        <v>5</v>
      </c>
      <c r="H15" s="83"/>
      <c r="I15" s="83"/>
      <c r="J15" s="83"/>
      <c r="K15" s="83"/>
      <c r="L15" s="86">
        <f>SUM(L10:L14)</f>
        <v>8484646.8657499999</v>
      </c>
      <c r="M15" s="86"/>
      <c r="N15" s="86">
        <f>SUM(N10:N14)</f>
        <v>8484646.8657499999</v>
      </c>
    </row>
    <row r="17" spans="4:4" x14ac:dyDescent="0.25">
      <c r="D17" s="44"/>
    </row>
    <row r="18" spans="4:4" x14ac:dyDescent="0.25">
      <c r="D18" s="45"/>
    </row>
    <row r="19" spans="4:4" x14ac:dyDescent="0.25">
      <c r="D19" s="46"/>
    </row>
    <row r="20" spans="4:4" x14ac:dyDescent="0.25">
      <c r="D20" s="46"/>
    </row>
    <row r="21" spans="4:4" x14ac:dyDescent="0.25">
      <c r="D21" s="46"/>
    </row>
    <row r="22" spans="4:4" x14ac:dyDescent="0.25">
      <c r="D22" s="46"/>
    </row>
    <row r="23" spans="4:4" x14ac:dyDescent="0.25">
      <c r="D23" s="44"/>
    </row>
  </sheetData>
  <mergeCells count="10">
    <mergeCell ref="J5:N5"/>
    <mergeCell ref="M1:N1"/>
    <mergeCell ref="B9:C9"/>
    <mergeCell ref="I2:N2"/>
    <mergeCell ref="A4:N4"/>
    <mergeCell ref="A5:A7"/>
    <mergeCell ref="B5:B7"/>
    <mergeCell ref="C5:C6"/>
    <mergeCell ref="D5:D6"/>
    <mergeCell ref="E5:I5"/>
  </mergeCells>
  <pageMargins left="0.7" right="0.7" top="0.75" bottom="0.75" header="0.3" footer="0.3"/>
  <pageSetup paperSize="9" scale="9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Прил 1</vt:lpstr>
      <vt:lpstr>Прил 2</vt:lpstr>
      <vt:lpstr>Прил 3</vt:lpstr>
      <vt:lpstr>'Прил 1'!Область_печати</vt:lpstr>
      <vt:lpstr>'Прил 2'!Область_печати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Трушкова</dc:creator>
  <cp:lastModifiedBy>Резерв</cp:lastModifiedBy>
  <cp:lastPrinted>2019-06-17T14:42:43Z</cp:lastPrinted>
  <dcterms:created xsi:type="dcterms:W3CDTF">2014-03-21T07:46:37Z</dcterms:created>
  <dcterms:modified xsi:type="dcterms:W3CDTF">2019-06-21T09:50:12Z</dcterms:modified>
</cp:coreProperties>
</file>