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0935"/>
  </bookViews>
  <sheets>
    <sheet name="лист 1" sheetId="2" r:id="rId1"/>
  </sheets>
  <definedNames>
    <definedName name="_xlnm.Print_Titles" localSheetId="0">'лист 1'!$8:$8</definedName>
    <definedName name="_xlnm.Print_Area" localSheetId="0">'лист 1'!$A$1:$G$89</definedName>
  </definedNames>
  <calcPr calcId="124519"/>
</workbook>
</file>

<file path=xl/calcChain.xml><?xml version="1.0" encoding="utf-8"?>
<calcChain xmlns="http://schemas.openxmlformats.org/spreadsheetml/2006/main">
  <c r="F74" i="2"/>
  <c r="E74"/>
  <c r="D74"/>
  <c r="C74"/>
  <c r="E76"/>
  <c r="F76"/>
  <c r="D76"/>
  <c r="C76"/>
  <c r="F49"/>
  <c r="C49"/>
  <c r="F58"/>
  <c r="E58"/>
  <c r="D58"/>
  <c r="C58"/>
  <c r="E44"/>
  <c r="F44"/>
  <c r="D44"/>
  <c r="C44"/>
  <c r="E42" l="1"/>
  <c r="C42"/>
  <c r="F89" l="1"/>
  <c r="E89"/>
  <c r="D89"/>
  <c r="C89"/>
  <c r="F88"/>
  <c r="E88"/>
  <c r="D88"/>
  <c r="C88"/>
  <c r="F87"/>
  <c r="E87"/>
  <c r="D87"/>
  <c r="C87"/>
  <c r="E86"/>
  <c r="F86"/>
  <c r="D86"/>
  <c r="C86"/>
  <c r="F85"/>
  <c r="E85"/>
  <c r="D85"/>
  <c r="C85"/>
  <c r="D84"/>
  <c r="C84"/>
  <c r="F84"/>
  <c r="E84"/>
  <c r="F83"/>
  <c r="E83"/>
  <c r="D83"/>
  <c r="C83"/>
  <c r="F82"/>
  <c r="E82"/>
  <c r="D82"/>
  <c r="C82"/>
  <c r="G80"/>
  <c r="G79"/>
  <c r="G78"/>
  <c r="G77"/>
  <c r="G76"/>
  <c r="G75"/>
  <c r="G74"/>
  <c r="G73"/>
  <c r="G71"/>
  <c r="G70"/>
  <c r="G69"/>
  <c r="G68"/>
  <c r="G66"/>
  <c r="G64"/>
  <c r="G62"/>
  <c r="G61"/>
  <c r="G60"/>
  <c r="G59"/>
  <c r="G58"/>
  <c r="G57"/>
  <c r="G56"/>
  <c r="G55"/>
  <c r="G53"/>
  <c r="G52"/>
  <c r="G51"/>
  <c r="G50"/>
  <c r="G49"/>
  <c r="G48"/>
  <c r="G47"/>
  <c r="G46"/>
  <c r="F39"/>
  <c r="E39"/>
  <c r="D39"/>
  <c r="C39"/>
  <c r="G44"/>
  <c r="G43"/>
  <c r="G42"/>
  <c r="G41"/>
  <c r="G39"/>
  <c r="G38"/>
  <c r="G37"/>
  <c r="G35"/>
  <c r="G34"/>
  <c r="G33"/>
  <c r="G32"/>
  <c r="G31"/>
  <c r="G30"/>
  <c r="G29"/>
  <c r="G28"/>
  <c r="G26"/>
  <c r="G25"/>
  <c r="G24"/>
  <c r="G23"/>
  <c r="G20"/>
  <c r="G19"/>
  <c r="G17"/>
  <c r="G16"/>
  <c r="G15"/>
  <c r="G14"/>
  <c r="G13"/>
  <c r="G12"/>
  <c r="G11"/>
  <c r="G10"/>
  <c r="G84" l="1"/>
  <c r="G83"/>
  <c r="G89"/>
  <c r="G88"/>
  <c r="G87"/>
  <c r="G86"/>
  <c r="G85"/>
  <c r="G82"/>
  <c r="G40"/>
  <c r="G65"/>
  <c r="G67"/>
  <c r="G22"/>
  <c r="G21"/>
</calcChain>
</file>

<file path=xl/sharedStrings.xml><?xml version="1.0" encoding="utf-8"?>
<sst xmlns="http://schemas.openxmlformats.org/spreadsheetml/2006/main" count="129" uniqueCount="29">
  <si>
    <t>Тепловая энергия</t>
  </si>
  <si>
    <t>Электроэнергия</t>
  </si>
  <si>
    <t>Холодная вода</t>
  </si>
  <si>
    <t>1 квартал</t>
  </si>
  <si>
    <t>2 квартал</t>
  </si>
  <si>
    <t>4 квартал</t>
  </si>
  <si>
    <t>Итого:</t>
  </si>
  <si>
    <t>Сточные воды (сброс)</t>
  </si>
  <si>
    <t>Руб.</t>
  </si>
  <si>
    <t>3 квартал</t>
  </si>
  <si>
    <t>Квт/час</t>
  </si>
  <si>
    <t>Гкал</t>
  </si>
  <si>
    <t>куб.м</t>
  </si>
  <si>
    <t>Наименование ресурса</t>
  </si>
  <si>
    <t>ИТОГО ПО УЧРЕЖДЕНИЯМ</t>
  </si>
  <si>
    <t>Приложение</t>
  </si>
  <si>
    <t>Лимиты</t>
  </si>
  <si>
    <t>Муниципальное бюджетное общеобразовательное учреждение «Средняя общеобразовательная школа закрытого административно-территориального образования Видяево»</t>
  </si>
  <si>
    <t>Муниципальное бюджетное дошкольное образовательное учреждение комбинированного вида Детский сад №1 «Солнышко» ЗАТО Видяево</t>
  </si>
  <si>
    <t>Муниципальное бюджетное дошкольное образовательное учреждение комбинированного вида Детский сад №2 «Ёлочка» ЗАТО Видяево</t>
  </si>
  <si>
    <t>Муниципальное бюджетное учреждение дополнительного образования детей в сфере культуры «Видяевская Детская музыкальная школа» ЗАТО Видяево Мурманской области</t>
  </si>
  <si>
    <t>Муниципальное бюджетное образовательное учреждение дополнительного образования детей Видяевский  детский оздоровительно-образовательный (профильный) центр «Олимп»</t>
  </si>
  <si>
    <t>Муниципальное казенное учреждение образования «Центр методического и информационно-технического обслуживания» ЗАТО Видяево</t>
  </si>
  <si>
    <t>Муниципальное бюджетное учреждение культуры «Общедоступная универсальная библиотека» ЗАТО Видяево</t>
  </si>
  <si>
    <t>Муниципальное автономное учреждение «Спортивно-оздоровительный комплекс «Фрегат» ЗАТО Видяево</t>
  </si>
  <si>
    <t>к постановлению Администрации ЗАТО пос. Видяево</t>
  </si>
  <si>
    <t>Ед. изм.</t>
  </si>
  <si>
    <t>потребления ресурсов муниципальными учреждениями ЗАТО Видяево на 2013 год</t>
  </si>
  <si>
    <t xml:space="preserve">                                                                    от  13 ноября 2012 года  №    655          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</si>
</sst>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/>
    <xf numFmtId="4" fontId="2" fillId="2" borderId="1" xfId="0" applyNumberFormat="1" applyFont="1" applyFill="1" applyBorder="1"/>
    <xf numFmtId="4" fontId="1" fillId="2" borderId="1" xfId="0" applyNumberFormat="1" applyFont="1" applyFill="1" applyBorder="1"/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/>
    </xf>
    <xf numFmtId="0" fontId="5" fillId="0" borderId="0" xfId="0" applyFont="1" applyAlignment="1">
      <alignment horizontal="justify"/>
    </xf>
    <xf numFmtId="0" fontId="5" fillId="0" borderId="0" xfId="0" applyFont="1" applyAlignment="1">
      <alignment horizontal="right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0" fontId="5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7"/>
  <sheetViews>
    <sheetView tabSelected="1" topLeftCell="A85" workbookViewId="0">
      <selection activeCell="A3" sqref="A3:G3"/>
    </sheetView>
  </sheetViews>
  <sheetFormatPr defaultRowHeight="15.75"/>
  <cols>
    <col min="1" max="1" width="17.7109375" style="1" customWidth="1"/>
    <col min="2" max="2" width="9.28515625" style="1" customWidth="1"/>
    <col min="3" max="3" width="12.85546875" style="1" customWidth="1"/>
    <col min="4" max="4" width="13.5703125" style="1" customWidth="1"/>
    <col min="5" max="5" width="13.28515625" style="1" customWidth="1"/>
    <col min="6" max="6" width="13.5703125" style="1" customWidth="1"/>
    <col min="7" max="7" width="14.7109375" style="1" customWidth="1"/>
    <col min="8" max="8" width="13.85546875" style="1" customWidth="1"/>
    <col min="9" max="16384" width="9.140625" style="1"/>
  </cols>
  <sheetData>
    <row r="1" spans="1:9" ht="18.75">
      <c r="A1" s="24" t="s">
        <v>15</v>
      </c>
      <c r="B1" s="24"/>
      <c r="C1" s="24"/>
      <c r="D1" s="24"/>
      <c r="E1" s="24"/>
      <c r="F1" s="24"/>
      <c r="G1" s="24"/>
      <c r="H1" s="6"/>
      <c r="I1" s="6"/>
    </row>
    <row r="2" spans="1:9" ht="18.75" customHeight="1">
      <c r="A2" s="19" t="s">
        <v>25</v>
      </c>
      <c r="B2" s="19"/>
      <c r="C2" s="19"/>
      <c r="D2" s="19"/>
      <c r="E2" s="19"/>
      <c r="F2" s="19"/>
      <c r="G2" s="19"/>
      <c r="H2" s="6"/>
      <c r="I2" s="6"/>
    </row>
    <row r="3" spans="1:9" ht="18.75" customHeight="1">
      <c r="A3" s="18" t="s">
        <v>28</v>
      </c>
      <c r="B3" s="18"/>
      <c r="C3" s="18"/>
      <c r="D3" s="18"/>
      <c r="E3" s="18"/>
      <c r="F3" s="18"/>
      <c r="G3" s="18"/>
      <c r="H3" s="6"/>
      <c r="I3" s="6"/>
    </row>
    <row r="4" spans="1:9" ht="18.75">
      <c r="A4" s="9"/>
      <c r="B4" s="9"/>
      <c r="C4" s="9"/>
      <c r="D4" s="9"/>
      <c r="E4" s="9"/>
      <c r="F4" s="9"/>
      <c r="G4" s="9"/>
      <c r="H4" s="6"/>
      <c r="I4" s="6"/>
    </row>
    <row r="5" spans="1:9" ht="19.5" customHeight="1">
      <c r="A5" s="20" t="s">
        <v>16</v>
      </c>
      <c r="B5" s="20"/>
      <c r="C5" s="20"/>
      <c r="D5" s="20"/>
      <c r="E5" s="20"/>
      <c r="F5" s="20"/>
      <c r="G5" s="20"/>
      <c r="H5" s="7"/>
      <c r="I5" s="7"/>
    </row>
    <row r="6" spans="1:9" ht="19.5" customHeight="1">
      <c r="A6" s="21" t="s">
        <v>27</v>
      </c>
      <c r="B6" s="21"/>
      <c r="C6" s="21"/>
      <c r="D6" s="21"/>
      <c r="E6" s="21"/>
      <c r="F6" s="21"/>
      <c r="G6" s="21"/>
      <c r="H6" s="8"/>
      <c r="I6" s="8"/>
    </row>
    <row r="8" spans="1:9" ht="35.25" customHeight="1">
      <c r="A8" s="13" t="s">
        <v>13</v>
      </c>
      <c r="B8" s="13" t="s">
        <v>26</v>
      </c>
      <c r="C8" s="13" t="s">
        <v>3</v>
      </c>
      <c r="D8" s="13" t="s">
        <v>4</v>
      </c>
      <c r="E8" s="13" t="s">
        <v>9</v>
      </c>
      <c r="F8" s="13" t="s">
        <v>5</v>
      </c>
      <c r="G8" s="14" t="s">
        <v>6</v>
      </c>
    </row>
    <row r="9" spans="1:9" ht="30" customHeight="1">
      <c r="A9" s="22" t="s">
        <v>18</v>
      </c>
      <c r="B9" s="22"/>
      <c r="C9" s="22"/>
      <c r="D9" s="22"/>
      <c r="E9" s="22"/>
      <c r="F9" s="22"/>
      <c r="G9" s="22"/>
    </row>
    <row r="10" spans="1:9">
      <c r="A10" s="23" t="s">
        <v>1</v>
      </c>
      <c r="B10" s="2" t="s">
        <v>10</v>
      </c>
      <c r="C10" s="3">
        <v>23355.200000000001</v>
      </c>
      <c r="D10" s="3">
        <v>20000</v>
      </c>
      <c r="E10" s="3">
        <v>11000</v>
      </c>
      <c r="F10" s="3">
        <v>24000</v>
      </c>
      <c r="G10" s="4">
        <f>F10+E10+D10+C10</f>
        <v>78355.199999999997</v>
      </c>
    </row>
    <row r="11" spans="1:9">
      <c r="A11" s="23"/>
      <c r="B11" s="2" t="s">
        <v>8</v>
      </c>
      <c r="C11" s="5">
        <v>104864.8</v>
      </c>
      <c r="D11" s="5">
        <v>89800</v>
      </c>
      <c r="E11" s="5">
        <v>49390</v>
      </c>
      <c r="F11" s="5">
        <v>107760</v>
      </c>
      <c r="G11" s="4">
        <f t="shared" ref="G11:G17" si="0">F11+E11+D11+C11</f>
        <v>351814.8</v>
      </c>
    </row>
    <row r="12" spans="1:9">
      <c r="A12" s="23" t="s">
        <v>0</v>
      </c>
      <c r="B12" s="2" t="s">
        <v>11</v>
      </c>
      <c r="C12" s="5">
        <v>300.5</v>
      </c>
      <c r="D12" s="5">
        <v>175.32</v>
      </c>
      <c r="E12" s="5">
        <v>70.5</v>
      </c>
      <c r="F12" s="5">
        <v>200.5</v>
      </c>
      <c r="G12" s="4">
        <f t="shared" si="0"/>
        <v>746.81999999999994</v>
      </c>
    </row>
    <row r="13" spans="1:9">
      <c r="A13" s="23"/>
      <c r="B13" s="2" t="s">
        <v>8</v>
      </c>
      <c r="C13" s="5">
        <v>790780.78</v>
      </c>
      <c r="D13" s="5">
        <v>461363.35</v>
      </c>
      <c r="E13" s="5">
        <v>185524.28</v>
      </c>
      <c r="F13" s="5">
        <v>527625.78</v>
      </c>
      <c r="G13" s="4">
        <f t="shared" si="0"/>
        <v>1965294.1900000002</v>
      </c>
    </row>
    <row r="14" spans="1:9">
      <c r="A14" s="23" t="s">
        <v>2</v>
      </c>
      <c r="B14" s="2" t="s">
        <v>12</v>
      </c>
      <c r="C14" s="5">
        <v>1985.48</v>
      </c>
      <c r="D14" s="5">
        <v>2105.98</v>
      </c>
      <c r="E14" s="5">
        <v>1579.37</v>
      </c>
      <c r="F14" s="5">
        <v>1579.37</v>
      </c>
      <c r="G14" s="4">
        <f t="shared" si="0"/>
        <v>7250.1999999999989</v>
      </c>
    </row>
    <row r="15" spans="1:9">
      <c r="A15" s="23"/>
      <c r="B15" s="2" t="s">
        <v>8</v>
      </c>
      <c r="C15" s="5">
        <v>46082.99</v>
      </c>
      <c r="D15" s="5">
        <v>48879.8</v>
      </c>
      <c r="E15" s="5">
        <v>36657.18</v>
      </c>
      <c r="F15" s="5">
        <v>36657.18</v>
      </c>
      <c r="G15" s="4">
        <f t="shared" si="0"/>
        <v>168277.15</v>
      </c>
    </row>
    <row r="16" spans="1:9">
      <c r="A16" s="23" t="s">
        <v>7</v>
      </c>
      <c r="B16" s="2" t="s">
        <v>12</v>
      </c>
      <c r="C16" s="5">
        <v>1985.48</v>
      </c>
      <c r="D16" s="5">
        <v>2105.98</v>
      </c>
      <c r="E16" s="5">
        <v>1579.37</v>
      </c>
      <c r="F16" s="5">
        <v>1579.37</v>
      </c>
      <c r="G16" s="4">
        <f t="shared" si="0"/>
        <v>7250.1999999999989</v>
      </c>
    </row>
    <row r="17" spans="1:7">
      <c r="A17" s="23"/>
      <c r="B17" s="2" t="s">
        <v>8</v>
      </c>
      <c r="C17" s="5">
        <v>29702.78</v>
      </c>
      <c r="D17" s="5">
        <v>31505.46</v>
      </c>
      <c r="E17" s="5">
        <v>23627.38</v>
      </c>
      <c r="F17" s="5">
        <v>23627.38</v>
      </c>
      <c r="G17" s="4">
        <f t="shared" si="0"/>
        <v>108463</v>
      </c>
    </row>
    <row r="18" spans="1:7" ht="32.25" customHeight="1">
      <c r="A18" s="22" t="s">
        <v>19</v>
      </c>
      <c r="B18" s="22"/>
      <c r="C18" s="22"/>
      <c r="D18" s="22"/>
      <c r="E18" s="22"/>
      <c r="F18" s="22"/>
      <c r="G18" s="22"/>
    </row>
    <row r="19" spans="1:7">
      <c r="A19" s="23" t="s">
        <v>1</v>
      </c>
      <c r="B19" s="2" t="s">
        <v>10</v>
      </c>
      <c r="C19" s="3">
        <v>44365</v>
      </c>
      <c r="D19" s="3">
        <v>32892</v>
      </c>
      <c r="E19" s="3">
        <v>27124</v>
      </c>
      <c r="F19" s="3">
        <v>48603</v>
      </c>
      <c r="G19" s="4">
        <f>F19+E19+D19+C19</f>
        <v>152984</v>
      </c>
    </row>
    <row r="20" spans="1:7">
      <c r="A20" s="23"/>
      <c r="B20" s="2" t="s">
        <v>8</v>
      </c>
      <c r="C20" s="5">
        <v>200975.26</v>
      </c>
      <c r="D20" s="5">
        <v>148998.95000000001</v>
      </c>
      <c r="E20" s="5">
        <v>122872.17</v>
      </c>
      <c r="F20" s="5">
        <v>220171.14</v>
      </c>
      <c r="G20" s="4">
        <f t="shared" ref="G20:G26" si="1">F20+E20+D20+C20</f>
        <v>693017.52</v>
      </c>
    </row>
    <row r="21" spans="1:7">
      <c r="A21" s="23" t="s">
        <v>0</v>
      </c>
      <c r="B21" s="2" t="s">
        <v>11</v>
      </c>
      <c r="C21" s="5">
        <v>252.6</v>
      </c>
      <c r="D21" s="5">
        <v>141.15</v>
      </c>
      <c r="E21" s="5">
        <v>49.5</v>
      </c>
      <c r="F21" s="5">
        <v>213.25</v>
      </c>
      <c r="G21" s="4">
        <f t="shared" si="1"/>
        <v>656.5</v>
      </c>
    </row>
    <row r="22" spans="1:7">
      <c r="A22" s="23"/>
      <c r="B22" s="2" t="s">
        <v>8</v>
      </c>
      <c r="C22" s="5">
        <v>664729.53</v>
      </c>
      <c r="D22" s="5">
        <v>371436.7</v>
      </c>
      <c r="E22" s="5">
        <v>130261.73</v>
      </c>
      <c r="F22" s="5">
        <v>561184.62</v>
      </c>
      <c r="G22" s="4">
        <f t="shared" si="1"/>
        <v>1727612.58</v>
      </c>
    </row>
    <row r="23" spans="1:7">
      <c r="A23" s="23" t="s">
        <v>2</v>
      </c>
      <c r="B23" s="2" t="s">
        <v>12</v>
      </c>
      <c r="C23" s="5">
        <v>1084.48</v>
      </c>
      <c r="D23" s="5">
        <v>793.07</v>
      </c>
      <c r="E23" s="5">
        <v>652.9</v>
      </c>
      <c r="F23" s="5">
        <v>1158.25</v>
      </c>
      <c r="G23" s="4">
        <f t="shared" si="1"/>
        <v>3688.7000000000003</v>
      </c>
    </row>
    <row r="24" spans="1:7">
      <c r="A24" s="23"/>
      <c r="B24" s="2" t="s">
        <v>8</v>
      </c>
      <c r="C24" s="5">
        <v>25170.73</v>
      </c>
      <c r="D24" s="5">
        <v>18407.169999999998</v>
      </c>
      <c r="E24" s="5">
        <v>15153.81</v>
      </c>
      <c r="F24" s="5">
        <v>26883.02</v>
      </c>
      <c r="G24" s="4">
        <f t="shared" si="1"/>
        <v>85614.73</v>
      </c>
    </row>
    <row r="25" spans="1:7">
      <c r="A25" s="23" t="s">
        <v>7</v>
      </c>
      <c r="B25" s="2" t="s">
        <v>12</v>
      </c>
      <c r="C25" s="5">
        <v>1084.48</v>
      </c>
      <c r="D25" s="5">
        <v>793.07</v>
      </c>
      <c r="E25" s="5">
        <v>652.9</v>
      </c>
      <c r="F25" s="5">
        <v>1158.25</v>
      </c>
      <c r="G25" s="4">
        <f t="shared" si="1"/>
        <v>3688.7000000000003</v>
      </c>
    </row>
    <row r="26" spans="1:7">
      <c r="A26" s="23"/>
      <c r="B26" s="2" t="s">
        <v>8</v>
      </c>
      <c r="C26" s="5">
        <v>16234.63</v>
      </c>
      <c r="D26" s="5">
        <v>11872.27</v>
      </c>
      <c r="E26" s="5">
        <v>9773.91</v>
      </c>
      <c r="F26" s="5">
        <v>17339.03</v>
      </c>
      <c r="G26" s="4">
        <f t="shared" si="1"/>
        <v>55219.839999999997</v>
      </c>
    </row>
    <row r="27" spans="1:7" ht="49.5" customHeight="1">
      <c r="A27" s="22" t="s">
        <v>17</v>
      </c>
      <c r="B27" s="22"/>
      <c r="C27" s="22"/>
      <c r="D27" s="22"/>
      <c r="E27" s="22"/>
      <c r="F27" s="22"/>
      <c r="G27" s="22"/>
    </row>
    <row r="28" spans="1:7">
      <c r="A28" s="23" t="s">
        <v>1</v>
      </c>
      <c r="B28" s="2" t="s">
        <v>10</v>
      </c>
      <c r="C28" s="3">
        <v>89250</v>
      </c>
      <c r="D28" s="3">
        <v>78550</v>
      </c>
      <c r="E28" s="3">
        <v>57550</v>
      </c>
      <c r="F28" s="3">
        <v>89250</v>
      </c>
      <c r="G28" s="4">
        <f>F28+E28+D28+C28</f>
        <v>314600</v>
      </c>
    </row>
    <row r="29" spans="1:7">
      <c r="A29" s="23"/>
      <c r="B29" s="2" t="s">
        <v>8</v>
      </c>
      <c r="C29" s="5">
        <v>412236.83</v>
      </c>
      <c r="D29" s="5">
        <v>362814.6</v>
      </c>
      <c r="E29" s="5">
        <v>265817.7</v>
      </c>
      <c r="F29" s="5">
        <v>412236.83</v>
      </c>
      <c r="G29" s="4">
        <f t="shared" ref="G29:G35" si="2">F29+E29+D29+C29</f>
        <v>1453105.96</v>
      </c>
    </row>
    <row r="30" spans="1:7">
      <c r="A30" s="23" t="s">
        <v>0</v>
      </c>
      <c r="B30" s="2" t="s">
        <v>11</v>
      </c>
      <c r="C30" s="5">
        <v>700</v>
      </c>
      <c r="D30" s="5">
        <v>450</v>
      </c>
      <c r="E30" s="5">
        <v>250</v>
      </c>
      <c r="F30" s="5">
        <v>700</v>
      </c>
      <c r="G30" s="4">
        <f t="shared" si="2"/>
        <v>2100</v>
      </c>
    </row>
    <row r="31" spans="1:7">
      <c r="A31" s="23"/>
      <c r="B31" s="2" t="s">
        <v>8</v>
      </c>
      <c r="C31" s="5">
        <v>1842082.52</v>
      </c>
      <c r="D31" s="5">
        <v>1184195.8999999999</v>
      </c>
      <c r="E31" s="5">
        <v>657886.61</v>
      </c>
      <c r="F31" s="5">
        <v>1842082.52</v>
      </c>
      <c r="G31" s="4">
        <f t="shared" si="2"/>
        <v>5526247.5499999998</v>
      </c>
    </row>
    <row r="32" spans="1:7">
      <c r="A32" s="23" t="s">
        <v>2</v>
      </c>
      <c r="B32" s="2" t="s">
        <v>12</v>
      </c>
      <c r="C32" s="5">
        <v>4000</v>
      </c>
      <c r="D32" s="5">
        <v>2600</v>
      </c>
      <c r="E32" s="5">
        <v>1400</v>
      </c>
      <c r="F32" s="5">
        <v>4000</v>
      </c>
      <c r="G32" s="4">
        <f t="shared" si="2"/>
        <v>12000</v>
      </c>
    </row>
    <row r="33" spans="1:7">
      <c r="A33" s="23"/>
      <c r="B33" s="2" t="s">
        <v>8</v>
      </c>
      <c r="C33" s="5">
        <v>92837.68</v>
      </c>
      <c r="D33" s="5">
        <v>60344.49</v>
      </c>
      <c r="E33" s="5">
        <v>32493.07</v>
      </c>
      <c r="F33" s="5">
        <v>92837.68</v>
      </c>
      <c r="G33" s="4">
        <f t="shared" si="2"/>
        <v>278512.92</v>
      </c>
    </row>
    <row r="34" spans="1:7">
      <c r="A34" s="23" t="s">
        <v>7</v>
      </c>
      <c r="B34" s="2" t="s">
        <v>12</v>
      </c>
      <c r="C34" s="5">
        <v>4000</v>
      </c>
      <c r="D34" s="5">
        <v>2600</v>
      </c>
      <c r="E34" s="5">
        <v>1400</v>
      </c>
      <c r="F34" s="5">
        <v>4000</v>
      </c>
      <c r="G34" s="4">
        <f t="shared" si="2"/>
        <v>12000</v>
      </c>
    </row>
    <row r="35" spans="1:7">
      <c r="A35" s="23"/>
      <c r="B35" s="2" t="s">
        <v>8</v>
      </c>
      <c r="C35" s="5">
        <v>59846.8</v>
      </c>
      <c r="D35" s="5">
        <v>38900.42</v>
      </c>
      <c r="E35" s="5">
        <v>20946.310000000001</v>
      </c>
      <c r="F35" s="5">
        <v>59846.8</v>
      </c>
      <c r="G35" s="4">
        <f t="shared" si="2"/>
        <v>179540.33000000002</v>
      </c>
    </row>
    <row r="36" spans="1:7" ht="49.5" customHeight="1">
      <c r="A36" s="22" t="s">
        <v>21</v>
      </c>
      <c r="B36" s="22"/>
      <c r="C36" s="22"/>
      <c r="D36" s="22"/>
      <c r="E36" s="22"/>
      <c r="F36" s="22"/>
      <c r="G36" s="22"/>
    </row>
    <row r="37" spans="1:7">
      <c r="A37" s="23" t="s">
        <v>1</v>
      </c>
      <c r="B37" s="2" t="s">
        <v>10</v>
      </c>
      <c r="C37" s="3">
        <v>14975</v>
      </c>
      <c r="D37" s="3">
        <v>7901</v>
      </c>
      <c r="E37" s="3">
        <v>7684</v>
      </c>
      <c r="F37" s="3">
        <v>10441</v>
      </c>
      <c r="G37" s="4">
        <f>F37+E37+D37+C37</f>
        <v>41001</v>
      </c>
    </row>
    <row r="38" spans="1:7">
      <c r="A38" s="23"/>
      <c r="B38" s="2" t="s">
        <v>8</v>
      </c>
      <c r="C38" s="5">
        <v>68435.75</v>
      </c>
      <c r="D38" s="5">
        <v>36107.57</v>
      </c>
      <c r="E38" s="5">
        <v>35115.879999999997</v>
      </c>
      <c r="F38" s="5">
        <v>47715.37</v>
      </c>
      <c r="G38" s="4">
        <f t="shared" ref="G38:G44" si="3">F38+E38+D38+C38</f>
        <v>187374.57</v>
      </c>
    </row>
    <row r="39" spans="1:7">
      <c r="A39" s="23" t="s">
        <v>0</v>
      </c>
      <c r="B39" s="2" t="s">
        <v>11</v>
      </c>
      <c r="C39" s="5">
        <f>87.6+0.66</f>
        <v>88.259999999999991</v>
      </c>
      <c r="D39" s="5">
        <f>36.25+0.54</f>
        <v>36.79</v>
      </c>
      <c r="E39" s="5">
        <f>12.09+0.66</f>
        <v>12.75</v>
      </c>
      <c r="F39" s="5">
        <f>70.51+0.66</f>
        <v>71.17</v>
      </c>
      <c r="G39" s="4">
        <f t="shared" si="3"/>
        <v>208.97</v>
      </c>
    </row>
    <row r="40" spans="1:7">
      <c r="A40" s="23"/>
      <c r="B40" s="2" t="s">
        <v>8</v>
      </c>
      <c r="C40" s="5">
        <v>232260.6</v>
      </c>
      <c r="D40" s="5">
        <v>96814.720000000001</v>
      </c>
      <c r="E40" s="5">
        <v>33552.26</v>
      </c>
      <c r="F40" s="5">
        <v>187287.41</v>
      </c>
      <c r="G40" s="4">
        <f t="shared" si="3"/>
        <v>549914.99</v>
      </c>
    </row>
    <row r="41" spans="1:7">
      <c r="A41" s="23" t="s">
        <v>2</v>
      </c>
      <c r="B41" s="2" t="s">
        <v>12</v>
      </c>
      <c r="C41" s="5">
        <v>68.819999999999993</v>
      </c>
      <c r="D41" s="5">
        <v>68.819999999999993</v>
      </c>
      <c r="E41" s="5">
        <v>72.400000000000006</v>
      </c>
      <c r="F41" s="5">
        <v>68.819999999999993</v>
      </c>
      <c r="G41" s="4">
        <f t="shared" si="3"/>
        <v>278.86</v>
      </c>
    </row>
    <row r="42" spans="1:7">
      <c r="A42" s="23"/>
      <c r="B42" s="2" t="s">
        <v>8</v>
      </c>
      <c r="C42" s="5">
        <f>C41*23.21</f>
        <v>1597.3121999999998</v>
      </c>
      <c r="D42" s="5">
        <v>1597.31</v>
      </c>
      <c r="E42" s="5">
        <f>E41*23.21</f>
        <v>1680.4040000000002</v>
      </c>
      <c r="F42" s="5">
        <v>1597.31</v>
      </c>
      <c r="G42" s="4">
        <f t="shared" si="3"/>
        <v>6472.3361999999997</v>
      </c>
    </row>
    <row r="43" spans="1:7">
      <c r="A43" s="23" t="s">
        <v>7</v>
      </c>
      <c r="B43" s="2" t="s">
        <v>12</v>
      </c>
      <c r="C43" s="5">
        <v>68.819999999999993</v>
      </c>
      <c r="D43" s="5">
        <v>68.819999999999993</v>
      </c>
      <c r="E43" s="5">
        <v>72.400000000000006</v>
      </c>
      <c r="F43" s="5">
        <v>68.819999999999993</v>
      </c>
      <c r="G43" s="4">
        <f t="shared" si="3"/>
        <v>278.86</v>
      </c>
    </row>
    <row r="44" spans="1:7">
      <c r="A44" s="23"/>
      <c r="B44" s="2" t="s">
        <v>8</v>
      </c>
      <c r="C44" s="5">
        <f>C43*14.97</f>
        <v>1030.2354</v>
      </c>
      <c r="D44" s="5">
        <f>D43*14.97</f>
        <v>1030.2354</v>
      </c>
      <c r="E44" s="5">
        <f>E43*14.97</f>
        <v>1083.8280000000002</v>
      </c>
      <c r="F44" s="5">
        <f>F43*14.97</f>
        <v>1030.2354</v>
      </c>
      <c r="G44" s="4">
        <f t="shared" si="3"/>
        <v>4174.5342000000001</v>
      </c>
    </row>
    <row r="45" spans="1:7" ht="50.25" customHeight="1">
      <c r="A45" s="22" t="s">
        <v>20</v>
      </c>
      <c r="B45" s="22"/>
      <c r="C45" s="22"/>
      <c r="D45" s="22"/>
      <c r="E45" s="22"/>
      <c r="F45" s="22"/>
      <c r="G45" s="22"/>
    </row>
    <row r="46" spans="1:7">
      <c r="A46" s="23" t="s">
        <v>1</v>
      </c>
      <c r="B46" s="2" t="s">
        <v>10</v>
      </c>
      <c r="C46" s="3">
        <v>9890</v>
      </c>
      <c r="D46" s="3">
        <v>6100</v>
      </c>
      <c r="E46" s="3">
        <v>6400</v>
      </c>
      <c r="F46" s="3">
        <v>8025</v>
      </c>
      <c r="G46" s="4">
        <f>F46+E46+D46+C46</f>
        <v>30415</v>
      </c>
    </row>
    <row r="47" spans="1:7">
      <c r="A47" s="23"/>
      <c r="B47" s="2" t="s">
        <v>8</v>
      </c>
      <c r="C47" s="5">
        <v>44899.7</v>
      </c>
      <c r="D47" s="5">
        <v>27693.439999999999</v>
      </c>
      <c r="E47" s="5">
        <v>29055.42</v>
      </c>
      <c r="F47" s="5">
        <v>36432.769999999997</v>
      </c>
      <c r="G47" s="4">
        <f t="shared" ref="G47:G53" si="4">F47+E47+D47+C47</f>
        <v>138081.32999999999</v>
      </c>
    </row>
    <row r="48" spans="1:7">
      <c r="A48" s="23" t="s">
        <v>0</v>
      </c>
      <c r="B48" s="2" t="s">
        <v>11</v>
      </c>
      <c r="C48" s="5">
        <v>37.86</v>
      </c>
      <c r="D48" s="5">
        <v>20.149999999999999</v>
      </c>
      <c r="E48" s="5">
        <v>7.2</v>
      </c>
      <c r="F48" s="5">
        <v>33.39</v>
      </c>
      <c r="G48" s="4">
        <f t="shared" si="4"/>
        <v>98.6</v>
      </c>
    </row>
    <row r="49" spans="1:7">
      <c r="A49" s="23"/>
      <c r="B49" s="2" t="s">
        <v>8</v>
      </c>
      <c r="C49" s="5">
        <f>C48*2631.55</f>
        <v>99630.483000000007</v>
      </c>
      <c r="D49" s="5">
        <v>53025.66</v>
      </c>
      <c r="E49" s="5">
        <v>18947.13</v>
      </c>
      <c r="F49" s="5">
        <f>F48*2631.55</f>
        <v>87867.454500000007</v>
      </c>
      <c r="G49" s="4">
        <f t="shared" si="4"/>
        <v>259470.72750000004</v>
      </c>
    </row>
    <row r="50" spans="1:7">
      <c r="A50" s="23" t="s">
        <v>2</v>
      </c>
      <c r="B50" s="2" t="s">
        <v>12</v>
      </c>
      <c r="C50" s="5">
        <v>20</v>
      </c>
      <c r="D50" s="5">
        <v>18</v>
      </c>
      <c r="E50" s="5">
        <v>11</v>
      </c>
      <c r="F50" s="5">
        <v>22.9</v>
      </c>
      <c r="G50" s="4">
        <f t="shared" si="4"/>
        <v>71.900000000000006</v>
      </c>
    </row>
    <row r="51" spans="1:7">
      <c r="A51" s="23"/>
      <c r="B51" s="2" t="s">
        <v>8</v>
      </c>
      <c r="C51" s="5">
        <v>464.19</v>
      </c>
      <c r="D51" s="5">
        <v>417.77</v>
      </c>
      <c r="E51" s="5">
        <v>255.3</v>
      </c>
      <c r="F51" s="5">
        <v>531.5</v>
      </c>
      <c r="G51" s="4">
        <f t="shared" si="4"/>
        <v>1668.76</v>
      </c>
    </row>
    <row r="52" spans="1:7">
      <c r="A52" s="23" t="s">
        <v>7</v>
      </c>
      <c r="B52" s="2" t="s">
        <v>12</v>
      </c>
      <c r="C52" s="5">
        <v>20</v>
      </c>
      <c r="D52" s="5">
        <v>18</v>
      </c>
      <c r="E52" s="5">
        <v>11</v>
      </c>
      <c r="F52" s="5">
        <v>22.9</v>
      </c>
      <c r="G52" s="4">
        <f t="shared" si="4"/>
        <v>71.900000000000006</v>
      </c>
    </row>
    <row r="53" spans="1:7">
      <c r="A53" s="23"/>
      <c r="B53" s="2" t="s">
        <v>8</v>
      </c>
      <c r="C53" s="5">
        <v>299.37</v>
      </c>
      <c r="D53" s="5">
        <v>269.43</v>
      </c>
      <c r="E53" s="5">
        <v>164.65</v>
      </c>
      <c r="F53" s="5">
        <v>342.77</v>
      </c>
      <c r="G53" s="4">
        <f t="shared" si="4"/>
        <v>1076.2199999999998</v>
      </c>
    </row>
    <row r="54" spans="1:7" ht="36" customHeight="1">
      <c r="A54" s="22" t="s">
        <v>23</v>
      </c>
      <c r="B54" s="22"/>
      <c r="C54" s="22"/>
      <c r="D54" s="22"/>
      <c r="E54" s="22"/>
      <c r="F54" s="22"/>
      <c r="G54" s="22"/>
    </row>
    <row r="55" spans="1:7">
      <c r="A55" s="23" t="s">
        <v>1</v>
      </c>
      <c r="B55" s="2" t="s">
        <v>10</v>
      </c>
      <c r="C55" s="3">
        <v>10000</v>
      </c>
      <c r="D55" s="3">
        <v>5400</v>
      </c>
      <c r="E55" s="3">
        <v>4500</v>
      </c>
      <c r="F55" s="3">
        <v>11349.7</v>
      </c>
      <c r="G55" s="4">
        <f>F55+E55+D55+C55</f>
        <v>31249.7</v>
      </c>
    </row>
    <row r="56" spans="1:7">
      <c r="A56" s="23"/>
      <c r="B56" s="2" t="s">
        <v>8</v>
      </c>
      <c r="C56" s="5">
        <v>45200</v>
      </c>
      <c r="D56" s="5">
        <v>24408</v>
      </c>
      <c r="E56" s="5">
        <v>20340</v>
      </c>
      <c r="F56" s="5">
        <v>51300.639999999999</v>
      </c>
      <c r="G56" s="4">
        <f t="shared" ref="G56:G62" si="5">F56+E56+D56+C56</f>
        <v>141248.64000000001</v>
      </c>
    </row>
    <row r="57" spans="1:7">
      <c r="A57" s="23" t="s">
        <v>0</v>
      </c>
      <c r="B57" s="2" t="s">
        <v>11</v>
      </c>
      <c r="C57" s="5">
        <v>51.65</v>
      </c>
      <c r="D57" s="5">
        <v>25.19</v>
      </c>
      <c r="E57" s="5">
        <v>8.31</v>
      </c>
      <c r="F57" s="5">
        <v>48.55</v>
      </c>
      <c r="G57" s="4">
        <f t="shared" si="5"/>
        <v>133.69999999999999</v>
      </c>
    </row>
    <row r="58" spans="1:7">
      <c r="A58" s="23"/>
      <c r="B58" s="2" t="s">
        <v>8</v>
      </c>
      <c r="C58" s="5">
        <f>C57*2631.55</f>
        <v>135919.5575</v>
      </c>
      <c r="D58" s="5">
        <f>D57*2631.55</f>
        <v>66288.744500000001</v>
      </c>
      <c r="E58" s="5">
        <f>E57*2631.55</f>
        <v>21868.180500000002</v>
      </c>
      <c r="F58" s="5">
        <f>F57*2631.55</f>
        <v>127761.7525</v>
      </c>
      <c r="G58" s="4">
        <f t="shared" si="5"/>
        <v>351838.23499999999</v>
      </c>
    </row>
    <row r="59" spans="1:7">
      <c r="A59" s="23" t="s">
        <v>2</v>
      </c>
      <c r="B59" s="2" t="s">
        <v>12</v>
      </c>
      <c r="C59" s="5">
        <v>20.14</v>
      </c>
      <c r="D59" s="5">
        <v>17.04</v>
      </c>
      <c r="E59" s="5">
        <v>14.46</v>
      </c>
      <c r="F59" s="5">
        <v>17</v>
      </c>
      <c r="G59" s="4">
        <f t="shared" si="5"/>
        <v>68.64</v>
      </c>
    </row>
    <row r="60" spans="1:7">
      <c r="A60" s="23"/>
      <c r="B60" s="2" t="s">
        <v>8</v>
      </c>
      <c r="C60" s="5">
        <v>467.45</v>
      </c>
      <c r="D60" s="5">
        <v>395.5</v>
      </c>
      <c r="E60" s="5">
        <v>335.62</v>
      </c>
      <c r="F60" s="5">
        <v>394.57</v>
      </c>
      <c r="G60" s="4">
        <f t="shared" si="5"/>
        <v>1593.14</v>
      </c>
    </row>
    <row r="61" spans="1:7">
      <c r="A61" s="23" t="s">
        <v>7</v>
      </c>
      <c r="B61" s="2" t="s">
        <v>12</v>
      </c>
      <c r="C61" s="5">
        <v>20.14</v>
      </c>
      <c r="D61" s="5">
        <v>17.04</v>
      </c>
      <c r="E61" s="5">
        <v>14.46</v>
      </c>
      <c r="F61" s="5">
        <v>17</v>
      </c>
      <c r="G61" s="4">
        <f t="shared" si="5"/>
        <v>68.64</v>
      </c>
    </row>
    <row r="62" spans="1:7">
      <c r="A62" s="23"/>
      <c r="B62" s="2" t="s">
        <v>8</v>
      </c>
      <c r="C62" s="5">
        <v>301.5</v>
      </c>
      <c r="D62" s="5">
        <v>255.09</v>
      </c>
      <c r="E62" s="5">
        <v>216.47</v>
      </c>
      <c r="F62" s="5">
        <v>254.49</v>
      </c>
      <c r="G62" s="4">
        <f t="shared" si="5"/>
        <v>1027.5500000000002</v>
      </c>
    </row>
    <row r="63" spans="1:7" ht="31.5" customHeight="1">
      <c r="A63" s="22" t="s">
        <v>22</v>
      </c>
      <c r="B63" s="22"/>
      <c r="C63" s="22"/>
      <c r="D63" s="22"/>
      <c r="E63" s="22"/>
      <c r="F63" s="22"/>
      <c r="G63" s="22"/>
    </row>
    <row r="64" spans="1:7">
      <c r="A64" s="23" t="s">
        <v>1</v>
      </c>
      <c r="B64" s="2" t="s">
        <v>10</v>
      </c>
      <c r="C64" s="3">
        <v>3800</v>
      </c>
      <c r="D64" s="3">
        <v>2800</v>
      </c>
      <c r="E64" s="3">
        <v>3300</v>
      </c>
      <c r="F64" s="3">
        <v>3347</v>
      </c>
      <c r="G64" s="4">
        <f>F64+E64+D64+C64</f>
        <v>13247</v>
      </c>
    </row>
    <row r="65" spans="1:7">
      <c r="A65" s="23"/>
      <c r="B65" s="2" t="s">
        <v>8</v>
      </c>
      <c r="C65" s="5">
        <v>16418.09</v>
      </c>
      <c r="D65" s="5">
        <v>12097.54</v>
      </c>
      <c r="E65" s="5">
        <v>14257.82</v>
      </c>
      <c r="F65" s="5">
        <v>14462.13</v>
      </c>
      <c r="G65" s="4">
        <f t="shared" ref="G65:G71" si="6">F65+E65+D65+C65</f>
        <v>57235.58</v>
      </c>
    </row>
    <row r="66" spans="1:7">
      <c r="A66" s="23" t="s">
        <v>0</v>
      </c>
      <c r="B66" s="2" t="s">
        <v>11</v>
      </c>
      <c r="C66" s="5">
        <v>19.07</v>
      </c>
      <c r="D66" s="5">
        <v>7.84</v>
      </c>
      <c r="E66" s="5">
        <v>2.8</v>
      </c>
      <c r="F66" s="5">
        <v>13.76</v>
      </c>
      <c r="G66" s="4">
        <f t="shared" si="6"/>
        <v>43.47</v>
      </c>
    </row>
    <row r="67" spans="1:7">
      <c r="A67" s="23"/>
      <c r="B67" s="2" t="s">
        <v>8</v>
      </c>
      <c r="C67" s="5">
        <v>50183.66</v>
      </c>
      <c r="D67" s="5">
        <v>20631.349999999999</v>
      </c>
      <c r="E67" s="5">
        <v>7368.34</v>
      </c>
      <c r="F67" s="5">
        <v>36210.129999999997</v>
      </c>
      <c r="G67" s="4">
        <f t="shared" si="6"/>
        <v>114393.48000000001</v>
      </c>
    </row>
    <row r="68" spans="1:7">
      <c r="A68" s="23" t="s">
        <v>2</v>
      </c>
      <c r="B68" s="2" t="s">
        <v>12</v>
      </c>
      <c r="C68" s="5">
        <v>24.5</v>
      </c>
      <c r="D68" s="5">
        <v>24.5</v>
      </c>
      <c r="E68" s="5">
        <v>23.5</v>
      </c>
      <c r="F68" s="5">
        <v>24.5</v>
      </c>
      <c r="G68" s="4">
        <f t="shared" si="6"/>
        <v>97</v>
      </c>
    </row>
    <row r="69" spans="1:7">
      <c r="A69" s="23"/>
      <c r="B69" s="2" t="s">
        <v>8</v>
      </c>
      <c r="C69" s="5">
        <v>568.63</v>
      </c>
      <c r="D69" s="5">
        <v>568.63</v>
      </c>
      <c r="E69" s="5">
        <v>545.41999999999996</v>
      </c>
      <c r="F69" s="5">
        <v>568.63</v>
      </c>
      <c r="G69" s="4">
        <f t="shared" si="6"/>
        <v>2251.31</v>
      </c>
    </row>
    <row r="70" spans="1:7">
      <c r="A70" s="23" t="s">
        <v>7</v>
      </c>
      <c r="B70" s="2" t="s">
        <v>12</v>
      </c>
      <c r="C70" s="5">
        <v>24.5</v>
      </c>
      <c r="D70" s="5">
        <v>24.5</v>
      </c>
      <c r="E70" s="5">
        <v>23.5</v>
      </c>
      <c r="F70" s="5">
        <v>24.5</v>
      </c>
      <c r="G70" s="4">
        <f t="shared" si="6"/>
        <v>97</v>
      </c>
    </row>
    <row r="71" spans="1:7">
      <c r="A71" s="23"/>
      <c r="B71" s="2" t="s">
        <v>8</v>
      </c>
      <c r="C71" s="5">
        <v>366.72</v>
      </c>
      <c r="D71" s="5">
        <v>366.72</v>
      </c>
      <c r="E71" s="5">
        <v>351.76</v>
      </c>
      <c r="F71" s="5">
        <v>366.72</v>
      </c>
      <c r="G71" s="4">
        <f t="shared" si="6"/>
        <v>1451.92</v>
      </c>
    </row>
    <row r="72" spans="1:7" ht="32.25" customHeight="1">
      <c r="A72" s="22" t="s">
        <v>24</v>
      </c>
      <c r="B72" s="22"/>
      <c r="C72" s="22"/>
      <c r="D72" s="22"/>
      <c r="E72" s="22"/>
      <c r="F72" s="22"/>
      <c r="G72" s="22"/>
    </row>
    <row r="73" spans="1:7">
      <c r="A73" s="23" t="s">
        <v>1</v>
      </c>
      <c r="B73" s="2" t="s">
        <v>10</v>
      </c>
      <c r="C73" s="3">
        <v>218000</v>
      </c>
      <c r="D73" s="3">
        <v>208000</v>
      </c>
      <c r="E73" s="3">
        <v>285905.28000000003</v>
      </c>
      <c r="F73" s="3">
        <v>200000</v>
      </c>
      <c r="G73" s="4">
        <f>F73+E73+D73+C73</f>
        <v>911905.28000000003</v>
      </c>
    </row>
    <row r="74" spans="1:7">
      <c r="A74" s="23"/>
      <c r="B74" s="2" t="s">
        <v>8</v>
      </c>
      <c r="C74" s="5">
        <f>C73*3.42</f>
        <v>745560</v>
      </c>
      <c r="D74" s="5">
        <f>D73*3.42</f>
        <v>711360</v>
      </c>
      <c r="E74" s="5">
        <f>E73*3.42</f>
        <v>977796.05760000006</v>
      </c>
      <c r="F74" s="5">
        <f>F73*3.42</f>
        <v>684000</v>
      </c>
      <c r="G74" s="4">
        <f t="shared" ref="G74:G80" si="7">F74+E74+D74+C74</f>
        <v>3118716.0575999999</v>
      </c>
    </row>
    <row r="75" spans="1:7">
      <c r="A75" s="23" t="s">
        <v>0</v>
      </c>
      <c r="B75" s="2" t="s">
        <v>11</v>
      </c>
      <c r="C75" s="5">
        <v>574.29499999999996</v>
      </c>
      <c r="D75" s="5">
        <v>574.29499999999996</v>
      </c>
      <c r="E75" s="5">
        <v>174.57</v>
      </c>
      <c r="F75" s="5">
        <v>574.29499999999996</v>
      </c>
      <c r="G75" s="4">
        <f t="shared" si="7"/>
        <v>1897.4549999999999</v>
      </c>
    </row>
    <row r="76" spans="1:7">
      <c r="A76" s="23"/>
      <c r="B76" s="2" t="s">
        <v>8</v>
      </c>
      <c r="C76" s="5">
        <f>C75*2631.55</f>
        <v>1511286.00725</v>
      </c>
      <c r="D76" s="5">
        <f>D75*2631.55</f>
        <v>1511286.00725</v>
      </c>
      <c r="E76" s="5">
        <f>E75*2631.55</f>
        <v>459389.68350000004</v>
      </c>
      <c r="F76" s="5">
        <f>F75*2631.55</f>
        <v>1511286.00725</v>
      </c>
      <c r="G76" s="4">
        <f t="shared" si="7"/>
        <v>4993247.7052499996</v>
      </c>
    </row>
    <row r="77" spans="1:7">
      <c r="A77" s="23" t="s">
        <v>2</v>
      </c>
      <c r="B77" s="2" t="s">
        <v>12</v>
      </c>
      <c r="C77" s="5">
        <v>1088.3599999999999</v>
      </c>
      <c r="D77" s="5">
        <v>1088.3599999999999</v>
      </c>
      <c r="E77" s="5">
        <v>1100.32</v>
      </c>
      <c r="F77" s="5">
        <v>1100.32</v>
      </c>
      <c r="G77" s="4">
        <f t="shared" si="7"/>
        <v>4377.3599999999997</v>
      </c>
    </row>
    <row r="78" spans="1:7">
      <c r="A78" s="23"/>
      <c r="B78" s="2" t="s">
        <v>8</v>
      </c>
      <c r="C78" s="5">
        <v>25260.84</v>
      </c>
      <c r="D78" s="5">
        <v>25260.84</v>
      </c>
      <c r="E78" s="5">
        <v>25538.43</v>
      </c>
      <c r="F78" s="5">
        <v>25538.41</v>
      </c>
      <c r="G78" s="4">
        <f t="shared" si="7"/>
        <v>101598.51999999999</v>
      </c>
    </row>
    <row r="79" spans="1:7">
      <c r="A79" s="23" t="s">
        <v>7</v>
      </c>
      <c r="B79" s="2" t="s">
        <v>12</v>
      </c>
      <c r="C79" s="5">
        <v>1088.3599999999999</v>
      </c>
      <c r="D79" s="5">
        <v>1088.3599999999999</v>
      </c>
      <c r="E79" s="5">
        <v>1100.32</v>
      </c>
      <c r="F79" s="5">
        <v>1100.32</v>
      </c>
      <c r="G79" s="4">
        <f t="shared" si="7"/>
        <v>4377.3599999999997</v>
      </c>
    </row>
    <row r="80" spans="1:7">
      <c r="A80" s="23"/>
      <c r="B80" s="2" t="s">
        <v>8</v>
      </c>
      <c r="C80" s="5">
        <v>16292.75</v>
      </c>
      <c r="D80" s="5">
        <v>16292.75</v>
      </c>
      <c r="E80" s="5">
        <v>16471.79</v>
      </c>
      <c r="F80" s="5">
        <v>16471.8</v>
      </c>
      <c r="G80" s="4">
        <f t="shared" si="7"/>
        <v>65529.09</v>
      </c>
    </row>
    <row r="81" spans="1:7" ht="19.5" customHeight="1">
      <c r="A81" s="22" t="s">
        <v>14</v>
      </c>
      <c r="B81" s="22"/>
      <c r="C81" s="22"/>
      <c r="D81" s="22"/>
      <c r="E81" s="22"/>
      <c r="F81" s="22"/>
      <c r="G81" s="22"/>
    </row>
    <row r="82" spans="1:7" ht="17.25" customHeight="1">
      <c r="A82" s="23" t="s">
        <v>1</v>
      </c>
      <c r="B82" s="2" t="s">
        <v>10</v>
      </c>
      <c r="C82" s="3">
        <f t="shared" ref="C82:F83" si="8">C10+C19+C28+C37+C46+C55+C64+C73</f>
        <v>413635.2</v>
      </c>
      <c r="D82" s="3">
        <f t="shared" si="8"/>
        <v>361643</v>
      </c>
      <c r="E82" s="3">
        <f t="shared" si="8"/>
        <v>403463.28</v>
      </c>
      <c r="F82" s="3">
        <f t="shared" si="8"/>
        <v>395015.7</v>
      </c>
      <c r="G82" s="4">
        <f>C82+D82+E82+F82</f>
        <v>1573757.18</v>
      </c>
    </row>
    <row r="83" spans="1:7" ht="18" customHeight="1">
      <c r="A83" s="23"/>
      <c r="B83" s="2" t="s">
        <v>8</v>
      </c>
      <c r="C83" s="5">
        <f t="shared" si="8"/>
        <v>1638590.43</v>
      </c>
      <c r="D83" s="5">
        <f t="shared" si="8"/>
        <v>1413280.1</v>
      </c>
      <c r="E83" s="5">
        <f t="shared" si="8"/>
        <v>1514645.0476000002</v>
      </c>
      <c r="F83" s="5">
        <f t="shared" si="8"/>
        <v>1574078.88</v>
      </c>
      <c r="G83" s="4">
        <f>C83+D83+E83+F83</f>
        <v>6140594.4576000003</v>
      </c>
    </row>
    <row r="84" spans="1:7">
      <c r="A84" s="23" t="s">
        <v>0</v>
      </c>
      <c r="B84" s="2" t="s">
        <v>11</v>
      </c>
      <c r="C84" s="3">
        <f t="shared" ref="C84:F89" si="9">C12+C21+C30+C39+C48+C57+C66+C75</f>
        <v>2024.2349999999997</v>
      </c>
      <c r="D84" s="3">
        <f t="shared" si="9"/>
        <v>1430.7350000000001</v>
      </c>
      <c r="E84" s="3">
        <f t="shared" si="9"/>
        <v>575.63</v>
      </c>
      <c r="F84" s="3">
        <f t="shared" si="9"/>
        <v>1854.915</v>
      </c>
      <c r="G84" s="4">
        <f t="shared" ref="G84:G89" si="10">C84+D84+E84+F84</f>
        <v>5885.5149999999994</v>
      </c>
    </row>
    <row r="85" spans="1:7">
      <c r="A85" s="23"/>
      <c r="B85" s="2" t="s">
        <v>8</v>
      </c>
      <c r="C85" s="5">
        <f t="shared" si="9"/>
        <v>5326873.1377500007</v>
      </c>
      <c r="D85" s="5">
        <f t="shared" si="9"/>
        <v>3765042.4317500005</v>
      </c>
      <c r="E85" s="5">
        <f t="shared" si="9"/>
        <v>1514798.2140000002</v>
      </c>
      <c r="F85" s="5">
        <f t="shared" si="9"/>
        <v>4881305.6742500002</v>
      </c>
      <c r="G85" s="4">
        <f t="shared" si="10"/>
        <v>15488019.45775</v>
      </c>
    </row>
    <row r="86" spans="1:7">
      <c r="A86" s="23" t="s">
        <v>2</v>
      </c>
      <c r="B86" s="2" t="s">
        <v>12</v>
      </c>
      <c r="C86" s="3">
        <f t="shared" si="9"/>
        <v>8291.7800000000007</v>
      </c>
      <c r="D86" s="3">
        <f t="shared" si="9"/>
        <v>6715.7699999999995</v>
      </c>
      <c r="E86" s="3">
        <f t="shared" si="9"/>
        <v>4853.95</v>
      </c>
      <c r="F86" s="3">
        <f t="shared" si="9"/>
        <v>7971.1599999999989</v>
      </c>
      <c r="G86" s="4">
        <f t="shared" si="10"/>
        <v>27832.66</v>
      </c>
    </row>
    <row r="87" spans="1:7">
      <c r="A87" s="23"/>
      <c r="B87" s="2" t="s">
        <v>8</v>
      </c>
      <c r="C87" s="5">
        <f t="shared" si="9"/>
        <v>192449.8222</v>
      </c>
      <c r="D87" s="5">
        <f t="shared" si="9"/>
        <v>155871.51</v>
      </c>
      <c r="E87" s="5">
        <f t="shared" si="9"/>
        <v>112659.234</v>
      </c>
      <c r="F87" s="5">
        <f t="shared" si="9"/>
        <v>185008.30000000002</v>
      </c>
      <c r="G87" s="4">
        <f t="shared" si="10"/>
        <v>645988.86620000005</v>
      </c>
    </row>
    <row r="88" spans="1:7">
      <c r="A88" s="23" t="s">
        <v>7</v>
      </c>
      <c r="B88" s="2" t="s">
        <v>12</v>
      </c>
      <c r="C88" s="3">
        <f t="shared" si="9"/>
        <v>8291.7800000000007</v>
      </c>
      <c r="D88" s="3">
        <f t="shared" si="9"/>
        <v>6715.7699999999995</v>
      </c>
      <c r="E88" s="3">
        <f t="shared" si="9"/>
        <v>4853.95</v>
      </c>
      <c r="F88" s="3">
        <f t="shared" si="9"/>
        <v>7971.1599999999989</v>
      </c>
      <c r="G88" s="4">
        <f t="shared" si="10"/>
        <v>27832.66</v>
      </c>
    </row>
    <row r="89" spans="1:7" ht="18.75" customHeight="1">
      <c r="A89" s="23"/>
      <c r="B89" s="2" t="s">
        <v>8</v>
      </c>
      <c r="C89" s="5">
        <f t="shared" si="9"/>
        <v>124074.78539999999</v>
      </c>
      <c r="D89" s="5">
        <f t="shared" si="9"/>
        <v>100492.37539999999</v>
      </c>
      <c r="E89" s="5">
        <f t="shared" si="9"/>
        <v>72636.098000000013</v>
      </c>
      <c r="F89" s="5">
        <f t="shared" si="9"/>
        <v>119279.22540000002</v>
      </c>
      <c r="G89" s="4">
        <f t="shared" si="10"/>
        <v>416482.48420000006</v>
      </c>
    </row>
    <row r="90" spans="1:7">
      <c r="G90" s="15"/>
    </row>
    <row r="91" spans="1:7" ht="18.75">
      <c r="A91" s="12"/>
      <c r="F91" s="16"/>
      <c r="G91" s="16"/>
    </row>
    <row r="92" spans="1:7" ht="18.75">
      <c r="A92" s="12"/>
      <c r="F92" s="17"/>
      <c r="G92" s="17"/>
    </row>
    <row r="93" spans="1:7" ht="18.75">
      <c r="A93" s="12"/>
      <c r="F93" s="16"/>
      <c r="G93" s="16"/>
    </row>
    <row r="94" spans="1:7" ht="18.75">
      <c r="A94" s="16"/>
      <c r="B94" s="16"/>
      <c r="F94" s="16"/>
      <c r="G94" s="16"/>
    </row>
    <row r="95" spans="1:7" ht="18.75">
      <c r="A95" s="11"/>
      <c r="F95" s="16"/>
      <c r="G95" s="16"/>
    </row>
    <row r="96" spans="1:7" ht="18.75">
      <c r="A96" s="10"/>
      <c r="F96" s="16"/>
      <c r="G96" s="16"/>
    </row>
    <row r="97" spans="1:7" ht="18.75">
      <c r="A97" s="10"/>
      <c r="F97" s="16"/>
      <c r="G97" s="16"/>
    </row>
  </sheetData>
  <mergeCells count="58">
    <mergeCell ref="A86:A87"/>
    <mergeCell ref="A88:A89"/>
    <mergeCell ref="A1:G1"/>
    <mergeCell ref="A75:A76"/>
    <mergeCell ref="A77:A78"/>
    <mergeCell ref="A79:A80"/>
    <mergeCell ref="A81:G81"/>
    <mergeCell ref="A82:A83"/>
    <mergeCell ref="A84:A85"/>
    <mergeCell ref="A64:A65"/>
    <mergeCell ref="A66:A67"/>
    <mergeCell ref="A68:A69"/>
    <mergeCell ref="A70:A71"/>
    <mergeCell ref="A72:G72"/>
    <mergeCell ref="A73:A74"/>
    <mergeCell ref="A54:G54"/>
    <mergeCell ref="A55:A56"/>
    <mergeCell ref="A57:A58"/>
    <mergeCell ref="A59:A60"/>
    <mergeCell ref="A61:A62"/>
    <mergeCell ref="A63:G63"/>
    <mergeCell ref="A52:A53"/>
    <mergeCell ref="A32:A33"/>
    <mergeCell ref="A34:A35"/>
    <mergeCell ref="A36:G36"/>
    <mergeCell ref="A37:A38"/>
    <mergeCell ref="A39:A40"/>
    <mergeCell ref="A41:A42"/>
    <mergeCell ref="A43:A44"/>
    <mergeCell ref="A45:G45"/>
    <mergeCell ref="A46:A47"/>
    <mergeCell ref="A48:A49"/>
    <mergeCell ref="A50:A51"/>
    <mergeCell ref="A30:A31"/>
    <mergeCell ref="A10:A11"/>
    <mergeCell ref="A12:A13"/>
    <mergeCell ref="A14:A15"/>
    <mergeCell ref="A16:A17"/>
    <mergeCell ref="A18:G18"/>
    <mergeCell ref="A19:A20"/>
    <mergeCell ref="A21:A22"/>
    <mergeCell ref="A23:A24"/>
    <mergeCell ref="A25:A26"/>
    <mergeCell ref="A27:G27"/>
    <mergeCell ref="A28:A29"/>
    <mergeCell ref="A3:G3"/>
    <mergeCell ref="A2:G2"/>
    <mergeCell ref="A5:G5"/>
    <mergeCell ref="A6:G6"/>
    <mergeCell ref="A9:G9"/>
    <mergeCell ref="F96:G96"/>
    <mergeCell ref="F97:G97"/>
    <mergeCell ref="A94:B94"/>
    <mergeCell ref="F91:G91"/>
    <mergeCell ref="F92:G92"/>
    <mergeCell ref="F93:G93"/>
    <mergeCell ref="F94:G94"/>
    <mergeCell ref="F95:G95"/>
  </mergeCells>
  <pageMargins left="0.78740157480314965" right="0.59055118110236227" top="0.59055118110236227" bottom="0.59055118110236227" header="0" footer="0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Company>МУ ЦБМУ ЗАТО Видяево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Светлана Геннадьевна</dc:creator>
  <cp:lastModifiedBy>Кургузова Татьяна Валерьевна</cp:lastModifiedBy>
  <cp:lastPrinted>2012-11-08T04:44:51Z</cp:lastPrinted>
  <dcterms:created xsi:type="dcterms:W3CDTF">2012-02-17T09:58:32Z</dcterms:created>
  <dcterms:modified xsi:type="dcterms:W3CDTF">2012-11-19T07:52:08Z</dcterms:modified>
</cp:coreProperties>
</file>