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2022" sheetId="1" r:id="rId1"/>
  </sheets>
  <definedNames>
    <definedName name="_xlnm.Print_Titles" localSheetId="0">'2022'!$10:$10</definedName>
    <definedName name="_xlnm.Print_Area" localSheetId="0">'2022'!$A$1:$C$145</definedName>
  </definedNames>
  <calcPr fullCalcOnLoad="1"/>
</workbook>
</file>

<file path=xl/sharedStrings.xml><?xml version="1.0" encoding="utf-8"?>
<sst xmlns="http://schemas.openxmlformats.org/spreadsheetml/2006/main" count="274" uniqueCount="238">
  <si>
    <t>000 2 02 00000 00 0000 000</t>
  </si>
  <si>
    <t>000 1 08 03010 01 0000 110</t>
  </si>
  <si>
    <t>000 1 11 05024 04 0000 120</t>
  </si>
  <si>
    <t>НАЛОГОВЫЕ ДОХОДЫ</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</si>
  <si>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</si>
  <si>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</si>
  <si>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</si>
  <si>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</si>
  <si>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</si>
  <si>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</si>
  <si>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</si>
  <si>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</si>
  <si>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</si>
  <si>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</si>
  <si>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</si>
  <si>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</si>
  <si>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</si>
  <si>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</si>
  <si>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</si>
  <si>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</si>
  <si>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</si>
  <si>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</si>
  <si>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</si>
  <si>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</si>
  <si>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</si>
  <si>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</si>
  <si>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</si>
  <si>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</si>
  <si>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</si>
  <si>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</si>
  <si>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</si>
  <si>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</si>
  <si>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</si>
  <si>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</si>
  <si>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</si>
  <si>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</si>
  <si>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</si>
  <si>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</si>
  <si>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</si>
  <si>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</si>
  <si>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</si>
  <si>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</si>
  <si>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</si>
  <si>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</si>
  <si>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</si>
  <si>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</si>
  <si>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</si>
  <si>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</si>
  <si>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</si>
  <si>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</si>
  <si>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</si>
  <si>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</si>
  <si>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</si>
  <si>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</si>
  <si>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</si>
  <si>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</si>
  <si>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</si>
  <si>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</si>
  <si>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</si>
  <si>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</si>
  <si>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</si>
  <si>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</si>
  <si>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</si>
  <si>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</si>
  <si>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</si>
  <si>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</si>
  <si>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</si>
  <si>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</si>
  <si>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</si>
  <si>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</si>
  <si>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</si>
  <si>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</si>
  <si>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</si>
  <si>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</si>
  <si>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</si>
  <si>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</si>
  <si>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</si>
  <si>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</si>
  <si>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</si>
  <si>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</si>
  <si>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</si>
  <si>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</si>
  <si>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государственную регистрацию актов гражданского состояния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</si>
  <si>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</si>
  <si>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</si>
  <si>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</si>
  <si>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НАЛОГИ НА ТОВАРЫ (РАБОТЫ, УСЛУГИ), РЕАЛИЗУЕМЫЕ НА ТЕРРИТОРИИ РОССИЙСКОЙ ФЕДЕРАЦИИ</t>
  </si>
  <si>
    <t>000 1 03 00000 00 0000 000</t>
  </si>
  <si>
    <t>000 1 03 02000 01 0000 110</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</si>
  <si>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</si>
  <si>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</si>
  <si>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</si>
  <si>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</si>
  <si>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</si>
  <si>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 xml:space="preserve">000 1 12 01010 01 0000 120 </t>
  </si>
  <si>
    <t>Плата за выбросы загрязняющих веществ в атмосферный воздух стационарными объектами</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</si>
  <si>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</si>
  <si>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</si>
  <si>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</si>
  <si>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</si>
  <si>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</si>
  <si>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</si>
  <si>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</si>
  <si>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</si>
  <si>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</si>
  <si>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</si>
  <si>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</si>
  <si>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</si>
  <si>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</si>
  <si>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</si>
  <si>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</si>
  <si>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</si>
  <si>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</si>
  <si>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</si>
  <si>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</si>
  <si>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</si>
  <si>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</si>
  <si>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000 2 02 15010 00 0000 150</t>
  </si>
  <si>
    <t>000 2 02 15010 04 0000 150</t>
  </si>
  <si>
    <t>000 2 02 20000 00 0000 150</t>
  </si>
  <si>
    <t>000 2 02 29999 00 0000 150</t>
  </si>
  <si>
    <t>000 2 02 29999 04 0000 150</t>
  </si>
  <si>
    <t>000 2 02 30000 00 0000 150</t>
  </si>
  <si>
    <t>000 2 02 35930 00 0000 150</t>
  </si>
  <si>
    <t>000 2 02 35930 04 0000 150</t>
  </si>
  <si>
    <t>000 2 02 35118 00 0000 150</t>
  </si>
  <si>
    <t>000 2 02 35118 04 0000 150</t>
  </si>
  <si>
    <t>000 2 02 30027 00 0000 150</t>
  </si>
  <si>
    <t>000 2 02 30027 04 0000 150</t>
  </si>
  <si>
    <t>000 2 02 30029 00 0000 150</t>
  </si>
  <si>
    <t>000 2 02 30029 04 0000 150</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</si>
  <si>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</si>
  <si>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</si>
  <si>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</si>
  <si>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</si>
  <si>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000 2 02 30024 04 0000 150</t>
  </si>
  <si>
    <t>000 2 02 39998 04 0000 150</t>
  </si>
  <si>
    <t>Единая субвенция местным бюджетам</t>
  </si>
  <si>
    <t>000 2 02 39998 00 0000 150</t>
  </si>
  <si>
    <t>Единая субвенция бюджетам городских округов</t>
  </si>
  <si>
    <t>Субвенции местным бюджетам на выполнение передаваемых полномочий субъектов Российской Федерации</t>
  </si>
  <si>
    <t>000 2 02 30024 00 0000 150</t>
  </si>
  <si>
    <t>Субвенции бюджетам городских округов на выполнение передаваемых полномочий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</si>
  <si>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</si>
  <si>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000 1 03 02231 01 0000 110</t>
  </si>
  <si>
    <t>000 1 03 02241 01 0000 110</t>
  </si>
  <si>
    <t>000 1 03 02251 01 0000 110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</si>
  <si>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</si>
  <si>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000 2 02 20216 04 0000 150</t>
  </si>
  <si>
    <t>000 2 02 20216 00 0000 150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</si>
  <si>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</si>
  <si>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000 2 02 40000 00 0000 150</t>
  </si>
  <si>
    <t>Иные межбюджетные трансферты</t>
  </si>
  <si>
    <t>000 2 02 45303 00 0000 150</t>
  </si>
  <si>
    <t>000 2 02 45303 04 0000 150</t>
  </si>
  <si>
    <t>000 2 02 25304 04 0000 150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</si>
  <si>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</si>
  <si>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</si>
  <si>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Дотации бюджетам городских округов на выравнивание бюджетной обеспеченности из бюджета субъекта Российской Федерации</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</si>
  <si>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</si>
  <si>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областного бюджета)</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</si>
  <si>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</si>
  <si>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Единая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(организаций),указанным в подпунктах 1-4,6,8 пункта 2 статьи 3 ЗМО "О мерах социальной поддержки отдельных категорий граждан,работающих в сельских населенных пунктах или поселка городского типа" имеющим право на предоставление ЕЖКВ в соответствии с Законом</t>
  </si>
  <si>
    <t>Субвенция бюджетам городских округов на реализацию ЗМО "О единой субвенции местным бюджетам на финансовое обеспечение образовательной деятельности"</t>
  </si>
  <si>
    <t>Субвенция бюджетам городских округов на обеспечение бесплатным питанием отдельных категорий обучающихся</t>
  </si>
  <si>
    <t>Субвенция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</si>
  <si>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Субвенция бюджетам городских округов на возмещение расходов по гарантированному перечню услуг по погребению</t>
  </si>
  <si>
    <t>Субвенция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</si>
  <si>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Субвенция бюджетам городских округов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</si>
  <si>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</si>
  <si>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Субвенция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</si>
  <si>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Субвенция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</si>
  <si>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Субвенция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</si>
  <si>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</si>
  <si>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</si>
  <si>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Субвенция бюджетам городских округов на осуществление деятельности по отлову и содержанию безнадзорных животных без владельцев</t>
  </si>
  <si>
    <t>Субвенция бюджетам городских округов на реализацию ЗМО "О комиссиях по делам несовершеннолетних и защите их прав в Мурманской области"</t>
  </si>
  <si>
    <t>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</si>
  <si>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Субсидия  на техническое сопровождение программного обеспечения "Система автоматизированного рабочего места муниципального образования"</t>
  </si>
  <si>
    <t xml:space="preserve">Субсидия на организацию отдыха детей  Мурманской области в муниципальных образовательных организациях </t>
  </si>
  <si>
    <t>Субсидия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</si>
  <si>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</si>
  <si>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 xml:space="preserve">000 1 12 01030 01 0000 120 </t>
  </si>
  <si>
    <t>Плата за сбросы загрязняющих веществ в водные объекты</t>
  </si>
  <si>
    <t xml:space="preserve"> Приложение 1</t>
  </si>
  <si>
    <t>"О бюджете ЗАТО Видяево на 2022 год и на плановый период 2023 и 2024 годов"</t>
  </si>
  <si>
    <t>Объем поступлений доходов в бюджет ЗАТО Видяево на 2022 год</t>
  </si>
  <si>
    <t>000 2 02 20077 04 0000 150</t>
  </si>
  <si>
    <t>000 2 02 20077 00 0000 150</t>
  </si>
  <si>
    <t xml:space="preserve">Субсидия на реализацию мероприятий по замене окон в муниципальных образовательных организациях </t>
  </si>
  <si>
    <t>Субсидия на софинсирование капитального ремонта объектов, находящихся в муниципальной собственности</t>
  </si>
  <si>
    <t>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</si>
  <si>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</si>
  <si>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</si>
  <si>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</si>
  <si>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</si>
  <si>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</si>
  <si>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</si>
  <si>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</si>
  <si>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</si>
  <si>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</si>
  <si>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городских округов на осуществление первичного воинского учета органами местного самоуправления поселений, муниципальных и городских округов</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</si>
  <si>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</si>
  <si>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</si>
  <si>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</si>
  <si>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Субсидия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</si>
  <si>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"О внесении изменений в решение Совета депутатов ЗАТО Видяво от 22.12.2021 № 381</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</si>
  <si>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</si>
  <si>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000 2 02 49999 04 0000 150</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</si>
  <si>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t>
  </si>
  <si>
    <t>000 2 02 49999 00 0000 150</t>
  </si>
  <si>
    <t>Прочие межбюджетные трансферты, передаваемые бюджетам городских округов</t>
  </si>
  <si>
    <t>Прочие межбюджетные трансферты, передаваемые бюджетам</t>
  </si>
  <si>
    <t>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</si>
  <si>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</si>
  <si>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</si>
  <si>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</si>
  <si>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</si>
  <si>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</si>
  <si>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000 1 16 01053 01 0000 140</t>
  </si>
  <si>
    <t>000 1 16 01073 01 0000 140</t>
  </si>
  <si>
    <t>000 1 16 07090 04 0000 140</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</si>
  <si>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</si>
  <si>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</si>
  <si>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</si>
  <si>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</si>
  <si>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</si>
  <si>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000 1 16 07000 00 0000 140</t>
  </si>
  <si>
    <t>000 1 16 07090 00 0000 140</t>
  </si>
  <si>
    <t>000 1 16 01070 01 0000 140</t>
  </si>
  <si>
    <t>000 1 16 01050 01 0000 140</t>
  </si>
  <si>
    <t>000 1 16 01000 01 0000 140</t>
  </si>
  <si>
    <t>Дотации бюджетам на поддержку мер по обеспечению сбалансированности бюджетов</t>
  </si>
  <si>
    <t>000 2 02 15002 00 0000 150</t>
  </si>
  <si>
    <t>Дотации бюджетам городских округов на поддержку мер по обеспечению сбалансированности бюджетов</t>
  </si>
  <si>
    <t>000 2 02 15002 04 0000 150</t>
  </si>
  <si>
    <t>от 21.09.2022 № 448</t>
  </si>
  <si>
    <t>к решению Совета депутатов ЗАТО Видяево</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</si>
</sst>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60">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sz val="8"/>
      <name val="Arial Cyr"/>
      <family val="0"/>
    </font>
    <font>
      <b/>
      <i/>
      <sz val="12"/>
      <name val="Times New Roman"/>
      <family val="1"/>
    </font>
    <font>
      <sz val="11"/>
      <color indexed="9"/>
      <name val="Calibri"/>
      <family val="2"/>
    </font>
    <font>
      <i/>
      <sz val="9"/>
      <color indexed="8"/>
      <name val="Calibri"/>
      <family val="2"/>
    </font>
    <font>
      <sz val="8"/>
      <color indexed="8"/>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i/>
      <sz val="9"/>
      <color rgb="FF000000"/>
      <name val="Calibri"/>
      <family val="2"/>
    </font>
    <font>
      <sz val="8"/>
      <color rgb="FF000000"/>
      <name val="Arial Cyr"/>
      <family val="0"/>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color rgb="FF000000"/>
      </left>
      <right>
        <color rgb="FF000000"/>
      </right>
      <top>
        <color rgb="FF000000"/>
      </top>
      <bottom style="hair">
        <color rgb="FF000000"/>
      </bottom>
    </border>
    <border>
      <left style="thin">
        <color rgb="FF000000"/>
      </left>
      <right style="medium">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style="thin">
        <color rgb="FF000000"/>
      </left>
      <right>
        <color indexed="63"/>
      </right>
      <top style="thin">
        <color rgb="FF000000"/>
      </top>
      <bottom style="thin">
        <color rgb="FF000000"/>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medium"/>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49" fontId="39" fillId="0" borderId="1">
      <alignment horizontal="left" vertical="center" wrapText="1" indent="1"/>
      <protection/>
    </xf>
    <xf numFmtId="0" fontId="40" fillId="0" borderId="2">
      <alignment horizontal="left" wrapText="1" indent="2"/>
      <protection/>
    </xf>
    <xf numFmtId="1" fontId="39" fillId="0" borderId="3">
      <alignment horizontal="center" vertical="center" shrinkToFit="1"/>
      <protection/>
    </xf>
    <xf numFmtId="49" fontId="40" fillId="0" borderId="4">
      <alignment horizontal="center"/>
      <protection/>
    </xf>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41" fillId="25" borderId="5" applyNumberFormat="0" applyAlignment="0" applyProtection="0"/>
    <xf numFmtId="0" fontId="42" fillId="26" borderId="6" applyNumberFormat="0" applyAlignment="0" applyProtection="0"/>
    <xf numFmtId="0" fontId="43" fillId="26" borderId="5" applyNumberFormat="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0" borderId="9" applyNumberFormat="0" applyFill="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27" borderId="11"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12" applyNumberFormat="0" applyFont="0" applyAlignment="0" applyProtection="0"/>
    <xf numFmtId="9" fontId="0" fillId="0" borderId="0" applyFont="0" applyFill="0" applyBorder="0" applyAlignment="0" applyProtection="0"/>
    <xf numFmtId="0" fontId="55" fillId="0" borderId="13"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1" borderId="0" applyNumberFormat="0" applyBorder="0" applyAlignment="0" applyProtection="0"/>
  </cellStyleXfs>
  <cellXfs count="56">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0" fillId="33" borderId="0" xfId="0" applyFill="1" applyAlignment="1">
      <alignment/>
    </xf>
    <xf numFmtId="0" fontId="0" fillId="33" borderId="0" xfId="0" applyFont="1" applyFill="1" applyAlignment="1">
      <alignment/>
    </xf>
    <xf numFmtId="0" fontId="5" fillId="34" borderId="14" xfId="0" applyNumberFormat="1" applyFont="1" applyFill="1" applyBorder="1" applyAlignment="1">
      <alignment horizontal="left" wrapText="1"/>
    </xf>
    <xf numFmtId="0" fontId="5" fillId="34" borderId="14" xfId="0" applyNumberFormat="1" applyFont="1" applyFill="1" applyBorder="1" applyAlignment="1">
      <alignment horizontal="left"/>
    </xf>
    <xf numFmtId="0" fontId="6" fillId="34" borderId="14" xfId="0" applyNumberFormat="1" applyFont="1" applyFill="1" applyBorder="1" applyAlignment="1">
      <alignment horizontal="left" wrapText="1"/>
    </xf>
    <xf numFmtId="0" fontId="5" fillId="34" borderId="14" xfId="0" applyFont="1" applyFill="1" applyBorder="1" applyAlignment="1">
      <alignment horizontal="left" vertical="top" wrapText="1"/>
    </xf>
    <xf numFmtId="0" fontId="6" fillId="34" borderId="14" xfId="0" applyFont="1" applyFill="1" applyBorder="1" applyAlignment="1">
      <alignment horizontal="left" vertical="top" wrapText="1"/>
    </xf>
    <xf numFmtId="0" fontId="6" fillId="34" borderId="14" xfId="0" applyFont="1" applyFill="1" applyBorder="1" applyAlignment="1">
      <alignment horizontal="center" wrapText="1"/>
    </xf>
    <xf numFmtId="4" fontId="5" fillId="34" borderId="14" xfId="0" applyNumberFormat="1" applyFont="1" applyFill="1" applyBorder="1" applyAlignment="1">
      <alignment horizontal="center"/>
    </xf>
    <xf numFmtId="4" fontId="6" fillId="34" borderId="14" xfId="0" applyNumberFormat="1" applyFont="1" applyFill="1" applyBorder="1" applyAlignment="1">
      <alignment horizontal="center"/>
    </xf>
    <xf numFmtId="4" fontId="5" fillId="34" borderId="14" xfId="0" applyNumberFormat="1" applyFont="1" applyFill="1" applyBorder="1" applyAlignment="1">
      <alignment horizontal="center" wrapText="1"/>
    </xf>
    <xf numFmtId="0" fontId="10" fillId="35" borderId="0" xfId="0" applyFont="1" applyFill="1" applyAlignment="1">
      <alignment/>
    </xf>
    <xf numFmtId="0" fontId="0" fillId="0" borderId="0" xfId="0" applyFont="1" applyFill="1" applyAlignment="1">
      <alignment/>
    </xf>
    <xf numFmtId="0" fontId="6" fillId="34" borderId="0" xfId="0" applyNumberFormat="1" applyFont="1" applyFill="1" applyBorder="1" applyAlignment="1">
      <alignment horizontal="left"/>
    </xf>
    <xf numFmtId="0" fontId="6" fillId="34" borderId="0" xfId="0" applyNumberFormat="1" applyFont="1" applyFill="1" applyAlignment="1">
      <alignment horizontal="left"/>
    </xf>
    <xf numFmtId="0" fontId="3" fillId="34" borderId="0" xfId="0" applyFont="1" applyFill="1" applyBorder="1" applyAlignment="1">
      <alignment horizontal="center"/>
    </xf>
    <xf numFmtId="0" fontId="2" fillId="34" borderId="0" xfId="0" applyFont="1" applyFill="1" applyBorder="1" applyAlignment="1">
      <alignment horizontal="center"/>
    </xf>
    <xf numFmtId="0" fontId="6" fillId="34" borderId="15" xfId="0" applyNumberFormat="1" applyFont="1" applyFill="1" applyBorder="1" applyAlignment="1">
      <alignment horizontal="center" vertical="center" wrapText="1"/>
    </xf>
    <xf numFmtId="0" fontId="6" fillId="34" borderId="16" xfId="0" applyFont="1" applyFill="1" applyBorder="1" applyAlignment="1">
      <alignment horizontal="center" wrapText="1"/>
    </xf>
    <xf numFmtId="0" fontId="0" fillId="34" borderId="0" xfId="0" applyFont="1" applyFill="1" applyAlignment="1">
      <alignment horizontal="center"/>
    </xf>
    <xf numFmtId="0" fontId="6" fillId="34" borderId="14" xfId="0" applyFont="1" applyFill="1" applyBorder="1" applyAlignment="1">
      <alignment horizontal="center"/>
    </xf>
    <xf numFmtId="49" fontId="58" fillId="34" borderId="1" xfId="33" applyNumberFormat="1" applyFont="1" applyFill="1" applyProtection="1">
      <alignment horizontal="left" vertical="center" wrapText="1" indent="1"/>
      <protection/>
    </xf>
    <xf numFmtId="49" fontId="59" fillId="34" borderId="1" xfId="33" applyNumberFormat="1" applyFont="1" applyFill="1" applyProtection="1">
      <alignment horizontal="left" vertical="center" wrapText="1" indent="1"/>
      <protection/>
    </xf>
    <xf numFmtId="0" fontId="6" fillId="34" borderId="17" xfId="0" applyFont="1" applyFill="1" applyBorder="1" applyAlignment="1">
      <alignment horizontal="center" wrapText="1"/>
    </xf>
    <xf numFmtId="0" fontId="5" fillId="34" borderId="17" xfId="0" applyFont="1" applyFill="1" applyBorder="1" applyAlignment="1">
      <alignment horizontal="center" wrapText="1"/>
    </xf>
    <xf numFmtId="1" fontId="58" fillId="34" borderId="18" xfId="35" applyNumberFormat="1" applyFont="1" applyFill="1" applyBorder="1" applyAlignment="1" applyProtection="1">
      <alignment horizontal="center" shrinkToFit="1"/>
      <protection/>
    </xf>
    <xf numFmtId="1" fontId="58" fillId="34" borderId="18" xfId="35" applyNumberFormat="1" applyFont="1" applyFill="1" applyBorder="1" applyAlignment="1" applyProtection="1">
      <alignment horizontal="center" wrapText="1" shrinkToFit="1"/>
      <protection/>
    </xf>
    <xf numFmtId="1" fontId="59" fillId="34" borderId="18" xfId="35" applyNumberFormat="1" applyFont="1" applyFill="1" applyBorder="1" applyAlignment="1" applyProtection="1">
      <alignment horizontal="center" wrapText="1" shrinkToFit="1"/>
      <protection/>
    </xf>
    <xf numFmtId="0" fontId="5" fillId="34" borderId="17" xfId="0" applyFont="1" applyFill="1" applyBorder="1" applyAlignment="1">
      <alignment horizontal="center"/>
    </xf>
    <xf numFmtId="4" fontId="5" fillId="34" borderId="19" xfId="0" applyNumberFormat="1" applyFont="1" applyFill="1" applyBorder="1" applyAlignment="1">
      <alignment horizontal="center"/>
    </xf>
    <xf numFmtId="0" fontId="14" fillId="34" borderId="0" xfId="0" applyFont="1" applyFill="1" applyBorder="1" applyAlignment="1">
      <alignment horizontal="center"/>
    </xf>
    <xf numFmtId="0" fontId="6" fillId="34" borderId="0" xfId="0" applyFont="1" applyFill="1" applyBorder="1" applyAlignment="1">
      <alignment horizontal="center"/>
    </xf>
    <xf numFmtId="0" fontId="5" fillId="34" borderId="0" xfId="0" applyFont="1" applyFill="1" applyBorder="1" applyAlignment="1">
      <alignment horizontal="center"/>
    </xf>
    <xf numFmtId="0" fontId="5" fillId="34" borderId="14" xfId="0" applyFont="1" applyFill="1" applyBorder="1" applyAlignment="1">
      <alignment horizontal="center" wrapText="1"/>
    </xf>
    <xf numFmtId="0" fontId="4" fillId="34" borderId="0" xfId="0" applyFont="1" applyFill="1" applyBorder="1" applyAlignment="1">
      <alignment horizontal="center"/>
    </xf>
    <xf numFmtId="0" fontId="0" fillId="34" borderId="0" xfId="0" applyFont="1" applyFill="1" applyAlignment="1">
      <alignment/>
    </xf>
    <xf numFmtId="0" fontId="6" fillId="34" borderId="0" xfId="0" applyFont="1" applyFill="1" applyBorder="1" applyAlignment="1">
      <alignment horizontal="right"/>
    </xf>
    <xf numFmtId="0" fontId="6" fillId="34" borderId="0" xfId="0" applyFont="1" applyFill="1" applyAlignment="1">
      <alignment horizontal="right" wrapText="1"/>
    </xf>
    <xf numFmtId="4" fontId="6" fillId="34" borderId="0" xfId="0" applyNumberFormat="1" applyFont="1" applyFill="1" applyAlignment="1">
      <alignment horizontal="right"/>
    </xf>
    <xf numFmtId="3" fontId="6" fillId="34" borderId="0" xfId="0" applyNumberFormat="1" applyFont="1" applyFill="1" applyBorder="1" applyAlignment="1">
      <alignment horizontal="right" wrapText="1"/>
    </xf>
    <xf numFmtId="0" fontId="0" fillId="0" borderId="0" xfId="0" applyAlignment="1">
      <alignment/>
    </xf>
    <xf numFmtId="0" fontId="6" fillId="34" borderId="20" xfId="0" applyFont="1" applyFill="1" applyBorder="1" applyAlignment="1">
      <alignment horizontal="center"/>
    </xf>
    <xf numFmtId="0" fontId="6" fillId="34" borderId="21" xfId="0" applyFont="1" applyFill="1" applyBorder="1" applyAlignment="1">
      <alignment horizontal="center"/>
    </xf>
    <xf numFmtId="0" fontId="6" fillId="34" borderId="22" xfId="0" applyFont="1" applyFill="1" applyBorder="1" applyAlignment="1">
      <alignment horizont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9" xfId="33"/>
    <cellStyle name="xl30" xfId="34"/>
    <cellStyle name="xl40" xfId="35"/>
    <cellStyle name="xl41"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Hyperlink"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608"/>
  <sheetViews>
    <sheetView tabSelected="1" view="pageBreakPreview" zoomScaleSheetLayoutView="100" zoomScalePageLayoutView="0" workbookViewId="0" topLeftCell="A1">
      <selection activeCell="G15" sqref="G15"/>
    </sheetView>
  </sheetViews>
  <sheetFormatPr defaultColWidth="9.00390625" defaultRowHeight="12.75"/>
  <cols>
    <col min="1" max="1" width="66.00390625" style="26" customWidth="1"/>
    <col min="2" max="2" width="30.00390625" style="31" customWidth="1"/>
    <col min="3" max="3" width="19.375" style="32" customWidth="1"/>
  </cols>
  <sheetData>
    <row r="1" spans="1:3" ht="15.75">
      <c r="A1" s="25" t="s">
        <v>56</v>
      </c>
      <c r="B1" s="48" t="s">
        <v>184</v>
      </c>
      <c r="C1" s="47"/>
    </row>
    <row r="2" spans="1:3" ht="18" customHeight="1">
      <c r="A2" s="49" t="s">
        <v>237</v>
      </c>
      <c r="B2" s="49"/>
      <c r="C2" s="47"/>
    </row>
    <row r="3" spans="1:3" ht="18" customHeight="1">
      <c r="A3" s="49" t="s">
        <v>206</v>
      </c>
      <c r="B3" s="52"/>
      <c r="C3" s="52"/>
    </row>
    <row r="4" spans="1:3" ht="18" customHeight="1">
      <c r="A4" s="51" t="s">
        <v>185</v>
      </c>
      <c r="B4" s="51"/>
      <c r="C4" s="47"/>
    </row>
    <row r="5" spans="2:3" ht="15.75">
      <c r="B5" s="50" t="s">
        <v>236</v>
      </c>
      <c r="C5" s="47"/>
    </row>
    <row r="6" spans="1:3" ht="15.75">
      <c r="A6" s="25"/>
      <c r="B6" s="27"/>
      <c r="C6" s="43"/>
    </row>
    <row r="7" spans="1:3" ht="18.75">
      <c r="A7" s="46" t="s">
        <v>186</v>
      </c>
      <c r="B7" s="46"/>
      <c r="C7" s="47"/>
    </row>
    <row r="8" spans="1:3" ht="15.75">
      <c r="A8" s="25"/>
      <c r="B8" s="28"/>
      <c r="C8" s="43"/>
    </row>
    <row r="9" spans="1:3" ht="0.75" customHeight="1" thickBot="1">
      <c r="A9" s="25"/>
      <c r="B9" s="27"/>
      <c r="C9" s="54"/>
    </row>
    <row r="10" spans="1:3" ht="48" thickBot="1">
      <c r="A10" s="29" t="s">
        <v>15</v>
      </c>
      <c r="B10" s="30" t="s">
        <v>14</v>
      </c>
      <c r="C10" s="55">
        <v>2022</v>
      </c>
    </row>
    <row r="11" spans="1:3" ht="15.75">
      <c r="A11" s="14" t="s">
        <v>33</v>
      </c>
      <c r="B11" s="35"/>
      <c r="C11" s="53"/>
    </row>
    <row r="12" spans="1:3" s="2" customFormat="1" ht="15.75">
      <c r="A12" s="14" t="s">
        <v>5</v>
      </c>
      <c r="B12" s="36" t="s">
        <v>10</v>
      </c>
      <c r="C12" s="22">
        <f>C13+C44</f>
        <v>121743885.41</v>
      </c>
    </row>
    <row r="13" spans="1:3" s="2" customFormat="1" ht="15.75">
      <c r="A13" s="14" t="s">
        <v>3</v>
      </c>
      <c r="B13" s="36"/>
      <c r="C13" s="22">
        <f>C14+C27+C41+C35+C19</f>
        <v>78064760</v>
      </c>
    </row>
    <row r="14" spans="1:3" ht="15.75">
      <c r="A14" s="15" t="s">
        <v>18</v>
      </c>
      <c r="B14" s="36" t="s">
        <v>19</v>
      </c>
      <c r="C14" s="20">
        <f>C15</f>
        <v>73624766</v>
      </c>
    </row>
    <row r="15" spans="1:3" s="1" customFormat="1" ht="15.75">
      <c r="A15" s="15" t="s">
        <v>16</v>
      </c>
      <c r="B15" s="36" t="s">
        <v>20</v>
      </c>
      <c r="C15" s="20">
        <f>C16+C17+C18</f>
        <v>73624766</v>
      </c>
    </row>
    <row r="16" spans="1:3" ht="78.75">
      <c r="A16" s="16" t="s">
        <v>72</v>
      </c>
      <c r="B16" s="35" t="s">
        <v>38</v>
      </c>
      <c r="C16" s="21">
        <f>73349116+102550-140900</f>
        <v>73310766</v>
      </c>
    </row>
    <row r="17" spans="1:3" ht="110.25">
      <c r="A17" s="16" t="s">
        <v>73</v>
      </c>
      <c r="B17" s="35" t="s">
        <v>36</v>
      </c>
      <c r="C17" s="21">
        <f>28100+5900</f>
        <v>34000</v>
      </c>
    </row>
    <row r="18" spans="1:3" ht="47.25">
      <c r="A18" s="16" t="s">
        <v>74</v>
      </c>
      <c r="B18" s="35" t="s">
        <v>44</v>
      </c>
      <c r="C18" s="21">
        <f>145000+135000</f>
        <v>280000</v>
      </c>
    </row>
    <row r="19" spans="1:3" ht="47.25">
      <c r="A19" s="14" t="s">
        <v>86</v>
      </c>
      <c r="B19" s="36" t="s">
        <v>87</v>
      </c>
      <c r="C19" s="20">
        <f>C20</f>
        <v>2466650</v>
      </c>
    </row>
    <row r="20" spans="1:3" ht="31.5">
      <c r="A20" s="14" t="s">
        <v>112</v>
      </c>
      <c r="B20" s="36" t="s">
        <v>88</v>
      </c>
      <c r="C20" s="20">
        <f>C21+C23+C25</f>
        <v>2466650</v>
      </c>
    </row>
    <row r="21" spans="1:3" ht="126">
      <c r="A21" s="14" t="s">
        <v>193</v>
      </c>
      <c r="B21" s="36" t="s">
        <v>89</v>
      </c>
      <c r="C21" s="20">
        <f>C22</f>
        <v>1115250</v>
      </c>
    </row>
    <row r="22" spans="1:3" ht="110.25">
      <c r="A22" s="16" t="s">
        <v>143</v>
      </c>
      <c r="B22" s="35" t="s">
        <v>144</v>
      </c>
      <c r="C22" s="21">
        <f>1181110-65860</f>
        <v>1115250</v>
      </c>
    </row>
    <row r="23" spans="1:3" ht="94.5">
      <c r="A23" s="14" t="s">
        <v>90</v>
      </c>
      <c r="B23" s="36" t="s">
        <v>91</v>
      </c>
      <c r="C23" s="20">
        <f>C24</f>
        <v>6170</v>
      </c>
    </row>
    <row r="24" spans="1:3" ht="126">
      <c r="A24" s="16" t="s">
        <v>194</v>
      </c>
      <c r="B24" s="35" t="s">
        <v>145</v>
      </c>
      <c r="C24" s="21">
        <f>6660-490</f>
        <v>6170</v>
      </c>
    </row>
    <row r="25" spans="1:3" ht="78.75">
      <c r="A25" s="14" t="s">
        <v>92</v>
      </c>
      <c r="B25" s="36" t="s">
        <v>93</v>
      </c>
      <c r="C25" s="20">
        <f>C26</f>
        <v>1345230</v>
      </c>
    </row>
    <row r="26" spans="1:3" ht="110.25" customHeight="1">
      <c r="A26" s="16" t="s">
        <v>195</v>
      </c>
      <c r="B26" s="35" t="s">
        <v>146</v>
      </c>
      <c r="C26" s="21">
        <f>1381430-36200</f>
        <v>1345230</v>
      </c>
    </row>
    <row r="27" spans="1:3" s="1" customFormat="1" ht="15.75">
      <c r="A27" s="14" t="s">
        <v>22</v>
      </c>
      <c r="B27" s="36" t="s">
        <v>21</v>
      </c>
      <c r="C27" s="20">
        <f>C28+C33</f>
        <v>1213459</v>
      </c>
    </row>
    <row r="28" spans="1:3" s="1" customFormat="1" ht="31.5">
      <c r="A28" s="14" t="s">
        <v>39</v>
      </c>
      <c r="B28" s="36" t="s">
        <v>40</v>
      </c>
      <c r="C28" s="20">
        <f>C29+C31</f>
        <v>1163459</v>
      </c>
    </row>
    <row r="29" spans="1:3" s="1" customFormat="1" ht="31.5">
      <c r="A29" s="14" t="s">
        <v>71</v>
      </c>
      <c r="B29" s="36" t="s">
        <v>41</v>
      </c>
      <c r="C29" s="20">
        <f>C30</f>
        <v>929229.9</v>
      </c>
    </row>
    <row r="30" spans="1:3" s="10" customFormat="1" ht="31.5">
      <c r="A30" s="16" t="s">
        <v>71</v>
      </c>
      <c r="B30" s="35" t="s">
        <v>45</v>
      </c>
      <c r="C30" s="21">
        <v>929229.9</v>
      </c>
    </row>
    <row r="31" spans="1:3" s="9" customFormat="1" ht="47.25">
      <c r="A31" s="14" t="s">
        <v>70</v>
      </c>
      <c r="B31" s="36" t="s">
        <v>46</v>
      </c>
      <c r="C31" s="20">
        <f>C32</f>
        <v>234229.1</v>
      </c>
    </row>
    <row r="32" spans="1:3" s="1" customFormat="1" ht="63">
      <c r="A32" s="16" t="s">
        <v>113</v>
      </c>
      <c r="B32" s="35" t="s">
        <v>47</v>
      </c>
      <c r="C32" s="21">
        <v>234229.1</v>
      </c>
    </row>
    <row r="33" spans="1:3" s="8" customFormat="1" ht="31.5">
      <c r="A33" s="14" t="s">
        <v>69</v>
      </c>
      <c r="B33" s="36" t="s">
        <v>42</v>
      </c>
      <c r="C33" s="20">
        <f>C34</f>
        <v>50000</v>
      </c>
    </row>
    <row r="34" spans="1:3" s="8" customFormat="1" ht="31.5">
      <c r="A34" s="16" t="s">
        <v>68</v>
      </c>
      <c r="B34" s="35" t="s">
        <v>43</v>
      </c>
      <c r="C34" s="21">
        <f>166000-116000</f>
        <v>50000</v>
      </c>
    </row>
    <row r="35" spans="1:3" s="8" customFormat="1" ht="15.75">
      <c r="A35" s="15" t="s">
        <v>53</v>
      </c>
      <c r="B35" s="36" t="s">
        <v>54</v>
      </c>
      <c r="C35" s="20">
        <f>C36+C38</f>
        <v>89885</v>
      </c>
    </row>
    <row r="36" spans="1:3" s="1" customFormat="1" ht="15.75">
      <c r="A36" s="15" t="s">
        <v>66</v>
      </c>
      <c r="B36" s="36" t="s">
        <v>52</v>
      </c>
      <c r="C36" s="20">
        <f>C37</f>
        <v>8885</v>
      </c>
    </row>
    <row r="37" spans="1:3" s="8" customFormat="1" ht="47.25">
      <c r="A37" s="16" t="s">
        <v>67</v>
      </c>
      <c r="B37" s="35" t="s">
        <v>51</v>
      </c>
      <c r="C37" s="21">
        <v>8885</v>
      </c>
    </row>
    <row r="38" spans="1:3" s="8" customFormat="1" ht="15.75">
      <c r="A38" s="14" t="s">
        <v>80</v>
      </c>
      <c r="B38" s="36" t="s">
        <v>81</v>
      </c>
      <c r="C38" s="20">
        <f>C39</f>
        <v>81000</v>
      </c>
    </row>
    <row r="39" spans="1:3" ht="15.75">
      <c r="A39" s="16" t="s">
        <v>83</v>
      </c>
      <c r="B39" s="35" t="s">
        <v>79</v>
      </c>
      <c r="C39" s="21">
        <f>C40</f>
        <v>81000</v>
      </c>
    </row>
    <row r="40" spans="1:3" ht="31.5">
      <c r="A40" s="16" t="s">
        <v>78</v>
      </c>
      <c r="B40" s="35" t="s">
        <v>77</v>
      </c>
      <c r="C40" s="21">
        <v>81000</v>
      </c>
    </row>
    <row r="41" spans="1:3" s="9" customFormat="1" ht="15.75">
      <c r="A41" s="14" t="s">
        <v>11</v>
      </c>
      <c r="B41" s="36" t="s">
        <v>23</v>
      </c>
      <c r="C41" s="20">
        <f>C42</f>
        <v>670000</v>
      </c>
    </row>
    <row r="42" spans="1:3" s="9" customFormat="1" ht="31.5">
      <c r="A42" s="16" t="s">
        <v>111</v>
      </c>
      <c r="B42" s="35" t="s">
        <v>12</v>
      </c>
      <c r="C42" s="21">
        <f>C43</f>
        <v>670000</v>
      </c>
    </row>
    <row r="43" spans="1:3" s="1" customFormat="1" ht="47.25">
      <c r="A43" s="16" t="s">
        <v>13</v>
      </c>
      <c r="B43" s="35" t="s">
        <v>1</v>
      </c>
      <c r="C43" s="21">
        <v>670000</v>
      </c>
    </row>
    <row r="44" spans="1:3" s="1" customFormat="1" ht="15.75">
      <c r="A44" s="14" t="s">
        <v>31</v>
      </c>
      <c r="B44" s="36"/>
      <c r="C44" s="20">
        <f>C45+C63+C56+C59</f>
        <v>43679125.41</v>
      </c>
    </row>
    <row r="45" spans="1:3" s="1" customFormat="1" ht="47.25">
      <c r="A45" s="14" t="s">
        <v>25</v>
      </c>
      <c r="B45" s="36" t="s">
        <v>24</v>
      </c>
      <c r="C45" s="20">
        <f>C46+C53</f>
        <v>12356000</v>
      </c>
    </row>
    <row r="46" spans="1:3" s="1" customFormat="1" ht="94.5">
      <c r="A46" s="14" t="s">
        <v>65</v>
      </c>
      <c r="B46" s="36" t="s">
        <v>37</v>
      </c>
      <c r="C46" s="20">
        <f>C47+C49+C51</f>
        <v>5006000</v>
      </c>
    </row>
    <row r="47" spans="1:3" s="1" customFormat="1" ht="81" customHeight="1">
      <c r="A47" s="14" t="s">
        <v>101</v>
      </c>
      <c r="B47" s="36" t="s">
        <v>100</v>
      </c>
      <c r="C47" s="20">
        <f>C48</f>
        <v>41000</v>
      </c>
    </row>
    <row r="48" spans="1:3" s="1" customFormat="1" ht="78.75">
      <c r="A48" s="16" t="s">
        <v>35</v>
      </c>
      <c r="B48" s="35" t="s">
        <v>34</v>
      </c>
      <c r="C48" s="21">
        <v>41000</v>
      </c>
    </row>
    <row r="49" spans="1:3" s="1" customFormat="1" ht="81" customHeight="1">
      <c r="A49" s="14" t="s">
        <v>99</v>
      </c>
      <c r="B49" s="36" t="s">
        <v>98</v>
      </c>
      <c r="C49" s="20">
        <f>C50</f>
        <v>465000</v>
      </c>
    </row>
    <row r="50" spans="1:3" ht="78.75">
      <c r="A50" s="16" t="s">
        <v>4</v>
      </c>
      <c r="B50" s="35" t="s">
        <v>2</v>
      </c>
      <c r="C50" s="21">
        <v>465000</v>
      </c>
    </row>
    <row r="51" spans="1:3" ht="47.25">
      <c r="A51" s="14" t="s">
        <v>97</v>
      </c>
      <c r="B51" s="36" t="s">
        <v>96</v>
      </c>
      <c r="C51" s="20">
        <f>C52</f>
        <v>4500000</v>
      </c>
    </row>
    <row r="52" spans="1:3" ht="31.5">
      <c r="A52" s="16" t="s">
        <v>84</v>
      </c>
      <c r="B52" s="35" t="s">
        <v>85</v>
      </c>
      <c r="C52" s="21">
        <v>4500000</v>
      </c>
    </row>
    <row r="53" spans="1:3" ht="94.5">
      <c r="A53" s="14" t="s">
        <v>64</v>
      </c>
      <c r="B53" s="36" t="s">
        <v>48</v>
      </c>
      <c r="C53" s="20">
        <f>C54</f>
        <v>7350000</v>
      </c>
    </row>
    <row r="54" spans="1:3" ht="94.5">
      <c r="A54" s="16" t="s">
        <v>110</v>
      </c>
      <c r="B54" s="35" t="s">
        <v>49</v>
      </c>
      <c r="C54" s="21">
        <f>C55</f>
        <v>7350000</v>
      </c>
    </row>
    <row r="55" spans="1:3" ht="78.75">
      <c r="A55" s="16" t="s">
        <v>63</v>
      </c>
      <c r="B55" s="35" t="s">
        <v>50</v>
      </c>
      <c r="C55" s="21">
        <f>7350000</f>
        <v>7350000</v>
      </c>
    </row>
    <row r="56" spans="1:3" ht="31.5">
      <c r="A56" s="14" t="s">
        <v>27</v>
      </c>
      <c r="B56" s="36" t="s">
        <v>26</v>
      </c>
      <c r="C56" s="20">
        <f>C57+C58</f>
        <v>153590</v>
      </c>
    </row>
    <row r="57" spans="1:3" ht="31.5">
      <c r="A57" s="16" t="s">
        <v>95</v>
      </c>
      <c r="B57" s="35" t="s">
        <v>94</v>
      </c>
      <c r="C57" s="21">
        <f>114000+2250</f>
        <v>116250</v>
      </c>
    </row>
    <row r="58" spans="1:3" ht="18.75" customHeight="1">
      <c r="A58" s="16" t="s">
        <v>183</v>
      </c>
      <c r="B58" s="35" t="s">
        <v>182</v>
      </c>
      <c r="C58" s="21">
        <f>57000-19660</f>
        <v>37340</v>
      </c>
    </row>
    <row r="59" spans="1:3" ht="31.5">
      <c r="A59" s="17" t="s">
        <v>103</v>
      </c>
      <c r="B59" s="36" t="s">
        <v>105</v>
      </c>
      <c r="C59" s="20">
        <f>C60</f>
        <v>31135555.41</v>
      </c>
    </row>
    <row r="60" spans="1:3" ht="84.75" customHeight="1">
      <c r="A60" s="17" t="s">
        <v>196</v>
      </c>
      <c r="B60" s="36" t="s">
        <v>106</v>
      </c>
      <c r="C60" s="20">
        <f>C61</f>
        <v>31135555.41</v>
      </c>
    </row>
    <row r="61" spans="1:3" ht="94.5">
      <c r="A61" s="18" t="s">
        <v>104</v>
      </c>
      <c r="B61" s="35" t="s">
        <v>107</v>
      </c>
      <c r="C61" s="21">
        <f>C62</f>
        <v>31135555.41</v>
      </c>
    </row>
    <row r="62" spans="1:3" ht="94.5">
      <c r="A62" s="18" t="s">
        <v>109</v>
      </c>
      <c r="B62" s="35" t="s">
        <v>108</v>
      </c>
      <c r="C62" s="21">
        <f>2116365+25804895.67+1035779.33+2178515.41</f>
        <v>31135555.41</v>
      </c>
    </row>
    <row r="63" spans="1:3" s="12" customFormat="1" ht="15.75">
      <c r="A63" s="14" t="s">
        <v>29</v>
      </c>
      <c r="B63" s="36" t="s">
        <v>28</v>
      </c>
      <c r="C63" s="20">
        <f>C64+C69</f>
        <v>33980</v>
      </c>
    </row>
    <row r="64" spans="1:3" s="12" customFormat="1" ht="47.25">
      <c r="A64" s="14" t="s">
        <v>222</v>
      </c>
      <c r="B64" s="36" t="s">
        <v>231</v>
      </c>
      <c r="C64" s="20">
        <f>C65+C67</f>
        <v>4650</v>
      </c>
    </row>
    <row r="65" spans="1:3" s="12" customFormat="1" ht="63">
      <c r="A65" s="16" t="s">
        <v>223</v>
      </c>
      <c r="B65" s="35" t="s">
        <v>230</v>
      </c>
      <c r="C65" s="21">
        <f>C66</f>
        <v>2550</v>
      </c>
    </row>
    <row r="66" spans="1:3" s="12" customFormat="1" ht="94.5">
      <c r="A66" s="33" t="s">
        <v>216</v>
      </c>
      <c r="B66" s="37" t="s">
        <v>219</v>
      </c>
      <c r="C66" s="21">
        <v>2550</v>
      </c>
    </row>
    <row r="67" spans="1:3" s="12" customFormat="1" ht="63">
      <c r="A67" s="33" t="s">
        <v>224</v>
      </c>
      <c r="B67" s="38" t="s">
        <v>229</v>
      </c>
      <c r="C67" s="21">
        <f>C68</f>
        <v>2100</v>
      </c>
    </row>
    <row r="68" spans="1:3" s="12" customFormat="1" ht="94.5">
      <c r="A68" s="33" t="s">
        <v>217</v>
      </c>
      <c r="B68" s="37" t="s">
        <v>220</v>
      </c>
      <c r="C68" s="21">
        <v>2100</v>
      </c>
    </row>
    <row r="69" spans="1:3" s="12" customFormat="1" ht="126">
      <c r="A69" s="34" t="s">
        <v>226</v>
      </c>
      <c r="B69" s="39" t="s">
        <v>227</v>
      </c>
      <c r="C69" s="20">
        <f>C70</f>
        <v>29330</v>
      </c>
    </row>
    <row r="70" spans="1:3" s="12" customFormat="1" ht="94.5">
      <c r="A70" s="33" t="s">
        <v>225</v>
      </c>
      <c r="B70" s="38" t="s">
        <v>228</v>
      </c>
      <c r="C70" s="21">
        <f>C71</f>
        <v>29330</v>
      </c>
    </row>
    <row r="71" spans="1:3" s="12" customFormat="1" ht="78.75">
      <c r="A71" s="33" t="s">
        <v>218</v>
      </c>
      <c r="B71" s="37" t="s">
        <v>221</v>
      </c>
      <c r="C71" s="21">
        <v>29330</v>
      </c>
    </row>
    <row r="72" spans="1:3" s="6" customFormat="1" ht="15.75">
      <c r="A72" s="14" t="s">
        <v>32</v>
      </c>
      <c r="B72" s="35"/>
      <c r="C72" s="20">
        <f>C12</f>
        <v>121743885.41</v>
      </c>
    </row>
    <row r="73" spans="1:3" s="13" customFormat="1" ht="15.75" customHeight="1">
      <c r="A73" s="14" t="s">
        <v>62</v>
      </c>
      <c r="B73" s="36" t="s">
        <v>30</v>
      </c>
      <c r="C73" s="20">
        <f>C74</f>
        <v>564828152.65</v>
      </c>
    </row>
    <row r="74" spans="1:3" s="13" customFormat="1" ht="47.25" customHeight="1">
      <c r="A74" s="14" t="s">
        <v>61</v>
      </c>
      <c r="B74" s="36" t="s">
        <v>0</v>
      </c>
      <c r="C74" s="20">
        <f>C75+C104+C82+C135</f>
        <v>564828152.65</v>
      </c>
    </row>
    <row r="75" spans="1:3" s="13" customFormat="1" ht="31.5" customHeight="1">
      <c r="A75" s="14" t="s">
        <v>75</v>
      </c>
      <c r="B75" s="36" t="s">
        <v>114</v>
      </c>
      <c r="C75" s="20">
        <f>C76+C80+C78</f>
        <v>238096024</v>
      </c>
    </row>
    <row r="76" spans="1:3" s="3" customFormat="1" ht="19.5" customHeight="1">
      <c r="A76" s="14" t="s">
        <v>7</v>
      </c>
      <c r="B76" s="36" t="s">
        <v>115</v>
      </c>
      <c r="C76" s="20">
        <f>C77</f>
        <v>104501238</v>
      </c>
    </row>
    <row r="77" spans="1:3" s="3" customFormat="1" ht="46.5" customHeight="1">
      <c r="A77" s="16" t="s">
        <v>158</v>
      </c>
      <c r="B77" s="35" t="s">
        <v>116</v>
      </c>
      <c r="C77" s="21">
        <v>104501238</v>
      </c>
    </row>
    <row r="78" spans="1:3" s="3" customFormat="1" ht="46.5" customHeight="1">
      <c r="A78" s="14" t="s">
        <v>232</v>
      </c>
      <c r="B78" s="45" t="s">
        <v>233</v>
      </c>
      <c r="C78" s="21">
        <f>C79</f>
        <v>2679786</v>
      </c>
    </row>
    <row r="79" spans="1:3" s="3" customFormat="1" ht="46.5" customHeight="1">
      <c r="A79" s="16" t="s">
        <v>234</v>
      </c>
      <c r="B79" s="19" t="s">
        <v>235</v>
      </c>
      <c r="C79" s="21">
        <v>2679786</v>
      </c>
    </row>
    <row r="80" spans="1:3" s="3" customFormat="1" ht="47.25" customHeight="1">
      <c r="A80" s="14" t="s">
        <v>60</v>
      </c>
      <c r="B80" s="36" t="s">
        <v>117</v>
      </c>
      <c r="C80" s="20">
        <f>C81</f>
        <v>130915000</v>
      </c>
    </row>
    <row r="81" spans="1:3" s="3" customFormat="1" ht="50.25" customHeight="1">
      <c r="A81" s="16" t="s">
        <v>59</v>
      </c>
      <c r="B81" s="35" t="s">
        <v>118</v>
      </c>
      <c r="C81" s="21">
        <v>130915000</v>
      </c>
    </row>
    <row r="82" spans="1:3" s="3" customFormat="1" ht="34.5" customHeight="1">
      <c r="A82" s="14" t="s">
        <v>55</v>
      </c>
      <c r="B82" s="36" t="s">
        <v>119</v>
      </c>
      <c r="C82" s="20">
        <f>C91+C85+C87+C83</f>
        <v>122675185.17</v>
      </c>
    </row>
    <row r="83" spans="1:3" s="3" customFormat="1" ht="34.5" customHeight="1">
      <c r="A83" s="14" t="s">
        <v>197</v>
      </c>
      <c r="B83" s="36" t="s">
        <v>188</v>
      </c>
      <c r="C83" s="20">
        <f>C84</f>
        <v>6650000</v>
      </c>
    </row>
    <row r="84" spans="1:3" s="24" customFormat="1" ht="34.5" customHeight="1">
      <c r="A84" s="16" t="s">
        <v>198</v>
      </c>
      <c r="B84" s="35" t="s">
        <v>187</v>
      </c>
      <c r="C84" s="21">
        <v>6650000</v>
      </c>
    </row>
    <row r="85" spans="1:3" s="3" customFormat="1" ht="94.5" customHeight="1">
      <c r="A85" s="14" t="s">
        <v>150</v>
      </c>
      <c r="B85" s="36" t="s">
        <v>149</v>
      </c>
      <c r="C85" s="20">
        <f>C86</f>
        <v>9309633.09</v>
      </c>
    </row>
    <row r="86" spans="1:3" s="3" customFormat="1" ht="94.5" customHeight="1">
      <c r="A86" s="16" t="s">
        <v>147</v>
      </c>
      <c r="B86" s="35" t="s">
        <v>148</v>
      </c>
      <c r="C86" s="21">
        <v>9309633.09</v>
      </c>
    </row>
    <row r="87" spans="1:3" s="3" customFormat="1" ht="65.25" customHeight="1">
      <c r="A87" s="14" t="s">
        <v>159</v>
      </c>
      <c r="B87" s="36" t="s">
        <v>157</v>
      </c>
      <c r="C87" s="20">
        <f>C88</f>
        <v>5125997</v>
      </c>
    </row>
    <row r="88" spans="1:3" s="3" customFormat="1" ht="62.25" customHeight="1">
      <c r="A88" s="14" t="s">
        <v>156</v>
      </c>
      <c r="B88" s="36" t="s">
        <v>155</v>
      </c>
      <c r="C88" s="20">
        <f>C89+C90</f>
        <v>5125997</v>
      </c>
    </row>
    <row r="89" spans="1:3" s="3" customFormat="1" ht="78.75" customHeight="1">
      <c r="A89" s="16" t="s">
        <v>160</v>
      </c>
      <c r="B89" s="35" t="s">
        <v>155</v>
      </c>
      <c r="C89" s="21">
        <f>559700-11900</f>
        <v>547800</v>
      </c>
    </row>
    <row r="90" spans="1:3" s="1" customFormat="1" ht="47.25" customHeight="1">
      <c r="A90" s="16" t="s">
        <v>161</v>
      </c>
      <c r="B90" s="35" t="s">
        <v>155</v>
      </c>
      <c r="C90" s="21">
        <f>4487792+90405</f>
        <v>4578197</v>
      </c>
    </row>
    <row r="91" spans="1:3" ht="15.75" customHeight="1">
      <c r="A91" s="14" t="s">
        <v>8</v>
      </c>
      <c r="B91" s="36" t="s">
        <v>120</v>
      </c>
      <c r="C91" s="20">
        <f>C92</f>
        <v>101589555.08</v>
      </c>
    </row>
    <row r="92" spans="1:3" ht="15.75" customHeight="1">
      <c r="A92" s="14" t="s">
        <v>6</v>
      </c>
      <c r="B92" s="36" t="s">
        <v>121</v>
      </c>
      <c r="C92" s="20">
        <f>C93+C94+C96+C95+C97+C98+C99+C100+C101+C102+C103</f>
        <v>101589555.08</v>
      </c>
    </row>
    <row r="93" spans="1:3" ht="78.75" customHeight="1">
      <c r="A93" s="16" t="s">
        <v>177</v>
      </c>
      <c r="B93" s="35" t="s">
        <v>121</v>
      </c>
      <c r="C93" s="21">
        <v>217000</v>
      </c>
    </row>
    <row r="94" spans="1:3" s="7" customFormat="1" ht="47.25" customHeight="1">
      <c r="A94" s="16" t="s">
        <v>178</v>
      </c>
      <c r="B94" s="35" t="s">
        <v>121</v>
      </c>
      <c r="C94" s="21">
        <v>30393</v>
      </c>
    </row>
    <row r="95" spans="1:3" s="7" customFormat="1" ht="31.5" customHeight="1">
      <c r="A95" s="16" t="s">
        <v>179</v>
      </c>
      <c r="B95" s="35" t="s">
        <v>121</v>
      </c>
      <c r="C95" s="21">
        <v>921696</v>
      </c>
    </row>
    <row r="96" spans="1:3" s="7" customFormat="1" ht="63" customHeight="1">
      <c r="A96" s="16" t="s">
        <v>180</v>
      </c>
      <c r="B96" s="35" t="s">
        <v>121</v>
      </c>
      <c r="C96" s="21">
        <v>27163614</v>
      </c>
    </row>
    <row r="97" spans="1:3" s="7" customFormat="1" ht="48.75" customHeight="1">
      <c r="A97" s="16" t="s">
        <v>102</v>
      </c>
      <c r="B97" s="35" t="s">
        <v>121</v>
      </c>
      <c r="C97" s="21">
        <v>5368052</v>
      </c>
    </row>
    <row r="98" spans="1:3" s="7" customFormat="1" ht="48.75" customHeight="1">
      <c r="A98" s="16" t="s">
        <v>181</v>
      </c>
      <c r="B98" s="35" t="s">
        <v>121</v>
      </c>
      <c r="C98" s="21">
        <v>1615000</v>
      </c>
    </row>
    <row r="99" spans="1:4" s="7" customFormat="1" ht="33.75" customHeight="1">
      <c r="A99" s="16" t="s">
        <v>189</v>
      </c>
      <c r="B99" s="35" t="s">
        <v>121</v>
      </c>
      <c r="C99" s="21">
        <v>2709122</v>
      </c>
      <c r="D99" s="23"/>
    </row>
    <row r="100" spans="1:4" s="7" customFormat="1" ht="33.75" customHeight="1">
      <c r="A100" s="16" t="s">
        <v>190</v>
      </c>
      <c r="B100" s="35" t="s">
        <v>121</v>
      </c>
      <c r="C100" s="21">
        <v>5624195.28</v>
      </c>
      <c r="D100" s="23"/>
    </row>
    <row r="101" spans="1:4" s="7" customFormat="1" ht="47.25" customHeight="1">
      <c r="A101" s="16" t="s">
        <v>205</v>
      </c>
      <c r="B101" s="35" t="s">
        <v>121</v>
      </c>
      <c r="C101" s="21">
        <f>19800000+22597582.5</f>
        <v>42397582.5</v>
      </c>
      <c r="D101" s="23"/>
    </row>
    <row r="102" spans="1:4" s="7" customFormat="1" ht="63">
      <c r="A102" s="16" t="s">
        <v>213</v>
      </c>
      <c r="B102" s="35" t="s">
        <v>121</v>
      </c>
      <c r="C102" s="21">
        <v>6385400.3</v>
      </c>
      <c r="D102" s="23"/>
    </row>
    <row r="103" spans="1:4" s="7" customFormat="1" ht="63">
      <c r="A103" s="16" t="s">
        <v>215</v>
      </c>
      <c r="B103" s="35" t="s">
        <v>121</v>
      </c>
      <c r="C103" s="21">
        <v>9157500</v>
      </c>
      <c r="D103" s="23"/>
    </row>
    <row r="104" spans="1:3" s="11" customFormat="1" ht="31.5" customHeight="1">
      <c r="A104" s="14" t="s">
        <v>76</v>
      </c>
      <c r="B104" s="36" t="s">
        <v>122</v>
      </c>
      <c r="C104" s="20">
        <f>C130+C126+C132+C120+C122+C128+C105</f>
        <v>191536463.35</v>
      </c>
    </row>
    <row r="105" spans="1:3" s="6" customFormat="1" ht="30" customHeight="1">
      <c r="A105" s="14" t="s">
        <v>140</v>
      </c>
      <c r="B105" s="36" t="s">
        <v>141</v>
      </c>
      <c r="C105" s="20">
        <f>C106</f>
        <v>18119058.7</v>
      </c>
    </row>
    <row r="106" spans="1:3" s="7" customFormat="1" ht="34.5" customHeight="1">
      <c r="A106" s="14" t="s">
        <v>142</v>
      </c>
      <c r="B106" s="36" t="s">
        <v>135</v>
      </c>
      <c r="C106" s="20">
        <f>C107+C108+C109+C110+C111+C112+C113+C114+C115+C116+C117+C118+C119</f>
        <v>18119058.7</v>
      </c>
    </row>
    <row r="107" spans="1:3" s="6" customFormat="1" ht="51" customHeight="1">
      <c r="A107" s="16" t="s">
        <v>176</v>
      </c>
      <c r="B107" s="35" t="s">
        <v>135</v>
      </c>
      <c r="C107" s="21">
        <v>1398077</v>
      </c>
    </row>
    <row r="108" spans="1:3" s="6" customFormat="1" ht="94.5" customHeight="1">
      <c r="A108" s="16" t="s">
        <v>174</v>
      </c>
      <c r="B108" s="35" t="s">
        <v>135</v>
      </c>
      <c r="C108" s="21">
        <v>6000</v>
      </c>
    </row>
    <row r="109" spans="1:3" s="6" customFormat="1" ht="78" customHeight="1">
      <c r="A109" s="16" t="s">
        <v>173</v>
      </c>
      <c r="B109" s="35" t="s">
        <v>135</v>
      </c>
      <c r="C109" s="21">
        <v>2100</v>
      </c>
    </row>
    <row r="110" spans="1:3" s="6" customFormat="1" ht="80.25" customHeight="1">
      <c r="A110" s="16" t="s">
        <v>165</v>
      </c>
      <c r="B110" s="35" t="s">
        <v>135</v>
      </c>
      <c r="C110" s="21">
        <v>40344</v>
      </c>
    </row>
    <row r="111" spans="1:3" s="6" customFormat="1" ht="78" customHeight="1">
      <c r="A111" s="16" t="s">
        <v>172</v>
      </c>
      <c r="B111" s="35" t="s">
        <v>135</v>
      </c>
      <c r="C111" s="21">
        <v>4334</v>
      </c>
    </row>
    <row r="112" spans="1:3" s="6" customFormat="1" ht="78.75" customHeight="1">
      <c r="A112" s="16" t="s">
        <v>171</v>
      </c>
      <c r="B112" s="35" t="s">
        <v>135</v>
      </c>
      <c r="C112" s="21">
        <v>255500</v>
      </c>
    </row>
    <row r="113" spans="1:3" s="6" customFormat="1" ht="32.25" customHeight="1">
      <c r="A113" s="16" t="s">
        <v>164</v>
      </c>
      <c r="B113" s="35" t="s">
        <v>135</v>
      </c>
      <c r="C113" s="21">
        <v>1412800</v>
      </c>
    </row>
    <row r="114" spans="1:3" s="6" customFormat="1" ht="143.25" customHeight="1">
      <c r="A114" s="16" t="s">
        <v>162</v>
      </c>
      <c r="B114" s="35" t="s">
        <v>135</v>
      </c>
      <c r="C114" s="21">
        <v>12503300</v>
      </c>
    </row>
    <row r="115" spans="1:3" s="6" customFormat="1" ht="78.75" customHeight="1">
      <c r="A115" s="16" t="s">
        <v>170</v>
      </c>
      <c r="B115" s="35" t="s">
        <v>135</v>
      </c>
      <c r="C115" s="21">
        <v>1398077</v>
      </c>
    </row>
    <row r="116" spans="1:3" s="6" customFormat="1" ht="47.25" customHeight="1">
      <c r="A116" s="16" t="s">
        <v>175</v>
      </c>
      <c r="B116" s="35" t="s">
        <v>135</v>
      </c>
      <c r="C116" s="21">
        <f>303029+107690</f>
        <v>410719</v>
      </c>
    </row>
    <row r="117" spans="1:3" s="6" customFormat="1" ht="31.5" customHeight="1">
      <c r="A117" s="16" t="s">
        <v>166</v>
      </c>
      <c r="B117" s="35" t="s">
        <v>135</v>
      </c>
      <c r="C117" s="21">
        <v>9300</v>
      </c>
    </row>
    <row r="118" spans="1:3" s="6" customFormat="1" ht="63">
      <c r="A118" s="16" t="s">
        <v>191</v>
      </c>
      <c r="B118" s="35" t="s">
        <v>135</v>
      </c>
      <c r="C118" s="21">
        <v>538700</v>
      </c>
    </row>
    <row r="119" spans="1:3" s="6" customFormat="1" ht="63">
      <c r="A119" s="16" t="s">
        <v>192</v>
      </c>
      <c r="B119" s="35" t="s">
        <v>135</v>
      </c>
      <c r="C119" s="21">
        <v>139807.7</v>
      </c>
    </row>
    <row r="120" spans="1:3" s="6" customFormat="1" ht="47.25" customHeight="1">
      <c r="A120" s="14" t="s">
        <v>58</v>
      </c>
      <c r="B120" s="36" t="s">
        <v>127</v>
      </c>
      <c r="C120" s="20">
        <f>C121</f>
        <v>5454600</v>
      </c>
    </row>
    <row r="121" spans="1:3" s="6" customFormat="1" ht="47.25" customHeight="1">
      <c r="A121" s="16" t="s">
        <v>199</v>
      </c>
      <c r="B121" s="35" t="s">
        <v>128</v>
      </c>
      <c r="C121" s="21">
        <v>5454600</v>
      </c>
    </row>
    <row r="122" spans="1:3" s="6" customFormat="1" ht="78.75" customHeight="1">
      <c r="A122" s="14" t="s">
        <v>57</v>
      </c>
      <c r="B122" s="36" t="s">
        <v>129</v>
      </c>
      <c r="C122" s="20">
        <f>C123</f>
        <v>2187500</v>
      </c>
    </row>
    <row r="123" spans="1:3" s="6" customFormat="1" ht="31.5" customHeight="1">
      <c r="A123" s="14" t="s">
        <v>169</v>
      </c>
      <c r="B123" s="36" t="s">
        <v>130</v>
      </c>
      <c r="C123" s="20">
        <f>C124+C125</f>
        <v>2187500</v>
      </c>
    </row>
    <row r="124" spans="1:3" s="6" customFormat="1" ht="63" customHeight="1">
      <c r="A124" s="16" t="s">
        <v>168</v>
      </c>
      <c r="B124" s="35" t="s">
        <v>130</v>
      </c>
      <c r="C124" s="21">
        <v>2134100</v>
      </c>
    </row>
    <row r="125" spans="1:3" s="6" customFormat="1" ht="110.25" customHeight="1">
      <c r="A125" s="16" t="s">
        <v>167</v>
      </c>
      <c r="B125" s="35" t="s">
        <v>130</v>
      </c>
      <c r="C125" s="21">
        <v>53400</v>
      </c>
    </row>
    <row r="126" spans="1:3" s="6" customFormat="1" ht="47.25" customHeight="1">
      <c r="A126" s="14" t="s">
        <v>200</v>
      </c>
      <c r="B126" s="36" t="s">
        <v>125</v>
      </c>
      <c r="C126" s="20">
        <f>C127</f>
        <v>513100</v>
      </c>
    </row>
    <row r="127" spans="1:3" s="6" customFormat="1" ht="47.25" customHeight="1">
      <c r="A127" s="16" t="s">
        <v>201</v>
      </c>
      <c r="B127" s="35" t="s">
        <v>126</v>
      </c>
      <c r="C127" s="21">
        <v>513100</v>
      </c>
    </row>
    <row r="128" spans="1:3" s="6" customFormat="1" ht="63" customHeight="1">
      <c r="A128" s="14" t="s">
        <v>134</v>
      </c>
      <c r="B128" s="36" t="s">
        <v>133</v>
      </c>
      <c r="C128" s="20">
        <f>C129</f>
        <v>4137.65</v>
      </c>
    </row>
    <row r="129" spans="1:3" ht="63" customHeight="1">
      <c r="A129" s="16" t="s">
        <v>132</v>
      </c>
      <c r="B129" s="35" t="s">
        <v>131</v>
      </c>
      <c r="C129" s="21">
        <f>6266.8-2129.15</f>
        <v>4137.65</v>
      </c>
    </row>
    <row r="130" spans="1:3" ht="33.75" customHeight="1">
      <c r="A130" s="14" t="s">
        <v>9</v>
      </c>
      <c r="B130" s="36" t="s">
        <v>123</v>
      </c>
      <c r="C130" s="20">
        <f>C131</f>
        <v>1447967</v>
      </c>
    </row>
    <row r="131" spans="1:3" ht="31.5" customHeight="1">
      <c r="A131" s="16" t="s">
        <v>82</v>
      </c>
      <c r="B131" s="35" t="s">
        <v>124</v>
      </c>
      <c r="C131" s="21">
        <v>1447967</v>
      </c>
    </row>
    <row r="132" spans="1:3" ht="15.75" customHeight="1">
      <c r="A132" s="14" t="s">
        <v>137</v>
      </c>
      <c r="B132" s="36" t="s">
        <v>138</v>
      </c>
      <c r="C132" s="20">
        <f>C133</f>
        <v>163810100</v>
      </c>
    </row>
    <row r="133" spans="1:3" ht="15.75" customHeight="1">
      <c r="A133" s="14" t="s">
        <v>139</v>
      </c>
      <c r="B133" s="36" t="s">
        <v>136</v>
      </c>
      <c r="C133" s="20">
        <f>C134</f>
        <v>163810100</v>
      </c>
    </row>
    <row r="134" spans="1:3" ht="47.25" customHeight="1">
      <c r="A134" s="16" t="s">
        <v>163</v>
      </c>
      <c r="B134" s="35" t="s">
        <v>136</v>
      </c>
      <c r="C134" s="21">
        <f>163569000+241100</f>
        <v>163810100</v>
      </c>
    </row>
    <row r="135" spans="1:3" ht="15.75">
      <c r="A135" s="14" t="s">
        <v>152</v>
      </c>
      <c r="B135" s="36" t="s">
        <v>151</v>
      </c>
      <c r="C135" s="20">
        <f>C136+C140</f>
        <v>12520480.129999999</v>
      </c>
    </row>
    <row r="136" spans="1:3" ht="63">
      <c r="A136" s="14" t="s">
        <v>202</v>
      </c>
      <c r="B136" s="36" t="s">
        <v>153</v>
      </c>
      <c r="C136" s="20">
        <f>C137</f>
        <v>6468336</v>
      </c>
    </row>
    <row r="137" spans="1:3" ht="78.75">
      <c r="A137" s="14" t="s">
        <v>203</v>
      </c>
      <c r="B137" s="36" t="s">
        <v>154</v>
      </c>
      <c r="C137" s="20">
        <f>C138+C139</f>
        <v>6468336</v>
      </c>
    </row>
    <row r="138" spans="1:3" ht="66" customHeight="1">
      <c r="A138" s="16" t="s">
        <v>203</v>
      </c>
      <c r="B138" s="35" t="s">
        <v>154</v>
      </c>
      <c r="C138" s="21">
        <v>6187104</v>
      </c>
    </row>
    <row r="139" spans="1:3" ht="78.75">
      <c r="A139" s="16" t="s">
        <v>204</v>
      </c>
      <c r="B139" s="35" t="s">
        <v>154</v>
      </c>
      <c r="C139" s="21">
        <v>281232</v>
      </c>
    </row>
    <row r="140" spans="1:3" ht="31.5">
      <c r="A140" s="14" t="s">
        <v>212</v>
      </c>
      <c r="B140" s="36" t="s">
        <v>210</v>
      </c>
      <c r="C140" s="20">
        <f>C141</f>
        <v>6052144.13</v>
      </c>
    </row>
    <row r="141" spans="1:3" ht="31.5">
      <c r="A141" s="16" t="s">
        <v>211</v>
      </c>
      <c r="B141" s="35" t="s">
        <v>208</v>
      </c>
      <c r="C141" s="21">
        <f>C142+C143+C144</f>
        <v>6052144.13</v>
      </c>
    </row>
    <row r="142" spans="1:3" ht="78.75">
      <c r="A142" s="16" t="s">
        <v>207</v>
      </c>
      <c r="B142" s="35" t="s">
        <v>208</v>
      </c>
      <c r="C142" s="21">
        <v>364000</v>
      </c>
    </row>
    <row r="143" spans="1:3" ht="94.5">
      <c r="A143" s="16" t="s">
        <v>209</v>
      </c>
      <c r="B143" s="35" t="s">
        <v>208</v>
      </c>
      <c r="C143" s="21">
        <v>654700</v>
      </c>
    </row>
    <row r="144" spans="1:3" ht="63">
      <c r="A144" s="16" t="s">
        <v>214</v>
      </c>
      <c r="B144" s="35" t="s">
        <v>208</v>
      </c>
      <c r="C144" s="21">
        <f>2698094.52+2335349.61</f>
        <v>5033444.13</v>
      </c>
    </row>
    <row r="145" spans="1:3" ht="15.75" customHeight="1">
      <c r="A145" s="15" t="s">
        <v>17</v>
      </c>
      <c r="B145" s="40"/>
      <c r="C145" s="41">
        <f>C72+C73</f>
        <v>686572038.06</v>
      </c>
    </row>
    <row r="146" ht="15.75">
      <c r="C146" s="42"/>
    </row>
    <row r="147" ht="15.75">
      <c r="C147" s="42"/>
    </row>
    <row r="148" ht="15.75">
      <c r="C148" s="42"/>
    </row>
    <row r="149" ht="15.75">
      <c r="C149" s="42"/>
    </row>
    <row r="150" ht="15.75">
      <c r="C150" s="42"/>
    </row>
    <row r="151" spans="1:3" s="3" customFormat="1" ht="15.75">
      <c r="A151" s="26"/>
      <c r="B151" s="31"/>
      <c r="C151" s="42"/>
    </row>
    <row r="152" spans="1:3" s="3" customFormat="1" ht="15.75">
      <c r="A152" s="26"/>
      <c r="B152" s="31"/>
      <c r="C152" s="42"/>
    </row>
    <row r="153" spans="1:3" s="5" customFormat="1" ht="15.75">
      <c r="A153" s="26"/>
      <c r="B153" s="31"/>
      <c r="C153" s="42"/>
    </row>
    <row r="154" spans="1:3" s="3" customFormat="1" ht="15.75">
      <c r="A154" s="26"/>
      <c r="B154" s="31"/>
      <c r="C154" s="42"/>
    </row>
    <row r="155" spans="1:3" s="5" customFormat="1" ht="15.75">
      <c r="A155" s="26"/>
      <c r="B155" s="31"/>
      <c r="C155" s="42"/>
    </row>
    <row r="156" spans="1:3" s="3" customFormat="1" ht="15.75">
      <c r="A156" s="26"/>
      <c r="B156" s="31"/>
      <c r="C156" s="42"/>
    </row>
    <row r="157" spans="1:3" s="5" customFormat="1" ht="15.75">
      <c r="A157" s="26"/>
      <c r="B157" s="31"/>
      <c r="C157" s="42"/>
    </row>
    <row r="158" spans="1:3" s="5" customFormat="1" ht="15.75">
      <c r="A158" s="26"/>
      <c r="B158" s="31"/>
      <c r="C158" s="42"/>
    </row>
    <row r="159" spans="1:3" s="5" customFormat="1" ht="15.75">
      <c r="A159" s="26"/>
      <c r="B159" s="31"/>
      <c r="C159" s="43"/>
    </row>
    <row r="160" spans="1:3" s="4" customFormat="1" ht="15.75">
      <c r="A160" s="26"/>
      <c r="B160" s="31"/>
      <c r="C160" s="43"/>
    </row>
    <row r="161" ht="15.75">
      <c r="C161" s="44"/>
    </row>
    <row r="162" ht="15.75">
      <c r="C162" s="43"/>
    </row>
    <row r="163" ht="15.75">
      <c r="C163" s="43"/>
    </row>
    <row r="164" ht="15.75">
      <c r="C164" s="43"/>
    </row>
    <row r="165" ht="15.75">
      <c r="C165" s="43"/>
    </row>
    <row r="166" ht="15.75">
      <c r="C166" s="43"/>
    </row>
    <row r="167" ht="15.75">
      <c r="C167" s="43"/>
    </row>
    <row r="168" ht="15.75">
      <c r="C168" s="43"/>
    </row>
    <row r="169" ht="15.75">
      <c r="C169" s="43"/>
    </row>
    <row r="170" ht="15.75">
      <c r="C170" s="43"/>
    </row>
    <row r="171" ht="15.75">
      <c r="C171" s="43"/>
    </row>
    <row r="172" ht="15.75">
      <c r="C172" s="43"/>
    </row>
    <row r="173" ht="15.75">
      <c r="C173" s="44"/>
    </row>
    <row r="174" ht="15.75">
      <c r="C174" s="44"/>
    </row>
    <row r="175" ht="15.75">
      <c r="C175" s="43"/>
    </row>
    <row r="176" ht="15.75">
      <c r="C176" s="44"/>
    </row>
    <row r="177" ht="15.75">
      <c r="C177" s="43"/>
    </row>
    <row r="178" ht="15.75">
      <c r="C178" s="44"/>
    </row>
    <row r="179" ht="15.75">
      <c r="C179" s="43"/>
    </row>
    <row r="180" ht="15.75">
      <c r="C180" s="43"/>
    </row>
    <row r="181" ht="15.75">
      <c r="C181" s="43"/>
    </row>
    <row r="182" ht="15.75">
      <c r="C182" s="44"/>
    </row>
    <row r="183" ht="15.75">
      <c r="C183" s="43"/>
    </row>
    <row r="184" ht="15.75">
      <c r="C184" s="43"/>
    </row>
    <row r="185" ht="15.75">
      <c r="C185" s="43"/>
    </row>
    <row r="186" ht="15.75">
      <c r="C186" s="43"/>
    </row>
    <row r="187" ht="15.75">
      <c r="C187" s="43"/>
    </row>
    <row r="188" ht="15.75">
      <c r="C188" s="43"/>
    </row>
    <row r="189" ht="15.75">
      <c r="C189" s="43"/>
    </row>
    <row r="190" ht="15.75">
      <c r="C190" s="43"/>
    </row>
    <row r="191" ht="15.75">
      <c r="C191" s="43"/>
    </row>
    <row r="192" ht="15.75">
      <c r="C192" s="43"/>
    </row>
    <row r="193" ht="15.75">
      <c r="C193" s="43"/>
    </row>
    <row r="194" ht="15.75">
      <c r="C194" s="43"/>
    </row>
    <row r="195" ht="15.75">
      <c r="C195" s="43"/>
    </row>
    <row r="196" ht="15.75">
      <c r="C196" s="43"/>
    </row>
    <row r="197" ht="15.75">
      <c r="C197" s="43"/>
    </row>
    <row r="198" ht="15.75">
      <c r="C198" s="43"/>
    </row>
    <row r="199" ht="15.75">
      <c r="C199" s="43"/>
    </row>
    <row r="200" ht="15.75">
      <c r="C200" s="43"/>
    </row>
    <row r="201" ht="15.75">
      <c r="C201" s="43"/>
    </row>
    <row r="202" ht="15.75">
      <c r="C202" s="43"/>
    </row>
    <row r="203" ht="15.75">
      <c r="C203" s="43"/>
    </row>
    <row r="204" ht="15.75">
      <c r="C204" s="43"/>
    </row>
    <row r="205" ht="15.75">
      <c r="C205" s="43"/>
    </row>
    <row r="206" ht="15.75">
      <c r="C206" s="43"/>
    </row>
    <row r="207" ht="15.75">
      <c r="C207" s="43"/>
    </row>
    <row r="208" ht="15.75">
      <c r="C208" s="43"/>
    </row>
    <row r="209" ht="15.75">
      <c r="C209" s="43"/>
    </row>
    <row r="210" ht="15.75">
      <c r="C210" s="43"/>
    </row>
    <row r="211" ht="15.75">
      <c r="C211" s="43"/>
    </row>
    <row r="212" ht="15.75">
      <c r="C212" s="43"/>
    </row>
    <row r="213" ht="15.75">
      <c r="C213" s="43"/>
    </row>
    <row r="214" ht="15.75">
      <c r="C214" s="43"/>
    </row>
    <row r="215" ht="15.75">
      <c r="C215" s="43"/>
    </row>
    <row r="216" ht="15.75">
      <c r="C216" s="43"/>
    </row>
    <row r="217" ht="15.75">
      <c r="C217" s="43"/>
    </row>
    <row r="218" ht="15.75">
      <c r="C218" s="43"/>
    </row>
    <row r="219" ht="15.75">
      <c r="C219" s="43"/>
    </row>
    <row r="220" ht="15.75">
      <c r="C220" s="43"/>
    </row>
    <row r="221" ht="15.75">
      <c r="C221" s="43"/>
    </row>
    <row r="222" ht="15.75">
      <c r="C222" s="43"/>
    </row>
    <row r="223" ht="15.75">
      <c r="C223" s="43"/>
    </row>
    <row r="224" ht="15.75">
      <c r="C224" s="43"/>
    </row>
    <row r="225" ht="15.75">
      <c r="C225" s="43"/>
    </row>
    <row r="226" ht="15.75">
      <c r="C226" s="43"/>
    </row>
    <row r="227" ht="15.75">
      <c r="C227" s="43"/>
    </row>
    <row r="228" ht="15.75">
      <c r="C228" s="43"/>
    </row>
    <row r="229" ht="15.75">
      <c r="C229" s="43"/>
    </row>
    <row r="230" ht="15.75">
      <c r="C230" s="43"/>
    </row>
    <row r="231" ht="15.75">
      <c r="C231" s="43"/>
    </row>
    <row r="232" ht="15.75">
      <c r="C232" s="43"/>
    </row>
    <row r="233" ht="15.75">
      <c r="C233" s="43"/>
    </row>
    <row r="234" ht="15.75">
      <c r="C234" s="43"/>
    </row>
    <row r="235" ht="15.75">
      <c r="C235" s="43"/>
    </row>
    <row r="236" ht="15.75">
      <c r="C236" s="43"/>
    </row>
    <row r="237" ht="15.75">
      <c r="C237" s="43"/>
    </row>
    <row r="238" ht="15.75">
      <c r="C238" s="43"/>
    </row>
    <row r="239" ht="15.75">
      <c r="C239" s="43"/>
    </row>
    <row r="240" ht="15.75">
      <c r="C240" s="43"/>
    </row>
    <row r="241" ht="15.75">
      <c r="C241" s="43"/>
    </row>
    <row r="242" ht="15.75">
      <c r="C242" s="43"/>
    </row>
    <row r="243" ht="15.75">
      <c r="C243" s="43"/>
    </row>
    <row r="244" ht="15.75">
      <c r="C244" s="43"/>
    </row>
    <row r="245" ht="15.75">
      <c r="C245" s="43"/>
    </row>
    <row r="246" ht="15.75">
      <c r="C246" s="43"/>
    </row>
    <row r="247" ht="15.75">
      <c r="C247" s="43"/>
    </row>
    <row r="248" ht="15.75">
      <c r="C248" s="43"/>
    </row>
    <row r="249" ht="15.75">
      <c r="C249" s="43"/>
    </row>
    <row r="250" ht="15.75">
      <c r="C250" s="43"/>
    </row>
    <row r="251" ht="15.75">
      <c r="C251" s="43"/>
    </row>
    <row r="252" ht="15.75">
      <c r="C252" s="43"/>
    </row>
    <row r="253" ht="15.75">
      <c r="C253" s="43"/>
    </row>
    <row r="254" ht="15.75">
      <c r="C254" s="43"/>
    </row>
    <row r="255" ht="15.75">
      <c r="C255" s="43"/>
    </row>
    <row r="256" ht="15.75">
      <c r="C256" s="43"/>
    </row>
    <row r="257" ht="15.75">
      <c r="C257" s="43"/>
    </row>
    <row r="258" ht="15.75">
      <c r="C258" s="43"/>
    </row>
    <row r="259" ht="15.75">
      <c r="C259" s="43"/>
    </row>
    <row r="260" ht="15.75">
      <c r="C260" s="43"/>
    </row>
    <row r="261" ht="15.75">
      <c r="C261" s="43"/>
    </row>
    <row r="262" ht="15.75">
      <c r="C262" s="43"/>
    </row>
    <row r="263" ht="15.75">
      <c r="C263" s="43"/>
    </row>
    <row r="264" ht="15.75">
      <c r="C264" s="43"/>
    </row>
    <row r="265" ht="15.75">
      <c r="C265" s="43"/>
    </row>
    <row r="266" ht="15.75">
      <c r="C266" s="43"/>
    </row>
    <row r="267" ht="15.75">
      <c r="C267" s="43"/>
    </row>
    <row r="268" ht="15.75">
      <c r="C268" s="43"/>
    </row>
    <row r="269" ht="15.75">
      <c r="C269" s="43"/>
    </row>
    <row r="270" ht="15.75">
      <c r="C270" s="43"/>
    </row>
    <row r="271" ht="15.75">
      <c r="C271" s="43"/>
    </row>
    <row r="272" ht="15.75">
      <c r="C272" s="43"/>
    </row>
    <row r="273" ht="15.75">
      <c r="C273" s="43"/>
    </row>
    <row r="274" ht="15.75">
      <c r="C274" s="43"/>
    </row>
    <row r="275" ht="15.75">
      <c r="C275" s="43"/>
    </row>
    <row r="276" ht="15.75">
      <c r="C276" s="43"/>
    </row>
    <row r="277" ht="15.75">
      <c r="C277" s="43"/>
    </row>
    <row r="278" ht="15.75">
      <c r="C278" s="43"/>
    </row>
    <row r="279" ht="15.75">
      <c r="C279" s="43"/>
    </row>
    <row r="280" ht="15.75">
      <c r="C280" s="43"/>
    </row>
    <row r="281" ht="15.75">
      <c r="C281" s="43"/>
    </row>
    <row r="282" ht="15.75">
      <c r="C282" s="43"/>
    </row>
    <row r="283" ht="15.75">
      <c r="C283" s="43"/>
    </row>
    <row r="284" ht="15.75">
      <c r="C284" s="43"/>
    </row>
    <row r="285" ht="15.75">
      <c r="C285" s="43"/>
    </row>
    <row r="286" ht="15.75">
      <c r="C286" s="43"/>
    </row>
    <row r="287" ht="15.75">
      <c r="C287" s="43"/>
    </row>
    <row r="288" ht="15.75">
      <c r="C288" s="43"/>
    </row>
    <row r="289" ht="15.75">
      <c r="C289" s="43"/>
    </row>
    <row r="290" ht="15.75">
      <c r="C290" s="43"/>
    </row>
    <row r="291" ht="15.75">
      <c r="C291" s="43"/>
    </row>
    <row r="292" ht="15.75">
      <c r="C292" s="43"/>
    </row>
    <row r="293" ht="15.75">
      <c r="C293" s="43"/>
    </row>
    <row r="294" ht="15.75">
      <c r="C294" s="43"/>
    </row>
    <row r="295" ht="15.75">
      <c r="C295" s="43"/>
    </row>
    <row r="296" ht="15.75">
      <c r="C296" s="43"/>
    </row>
    <row r="297" ht="15.75">
      <c r="C297" s="43"/>
    </row>
    <row r="298" ht="15.75">
      <c r="C298" s="43"/>
    </row>
    <row r="299" ht="15.75">
      <c r="C299" s="43"/>
    </row>
    <row r="300" ht="15.75">
      <c r="C300" s="43"/>
    </row>
    <row r="301" ht="15.75">
      <c r="C301" s="43"/>
    </row>
    <row r="302" ht="15.75">
      <c r="C302" s="43"/>
    </row>
    <row r="303" ht="15.75">
      <c r="C303" s="43"/>
    </row>
    <row r="304" ht="15.75">
      <c r="C304" s="43"/>
    </row>
    <row r="305" ht="15.75">
      <c r="C305" s="43"/>
    </row>
    <row r="306" ht="15.75">
      <c r="C306" s="43"/>
    </row>
    <row r="307" ht="15.75">
      <c r="C307" s="43"/>
    </row>
    <row r="308" ht="15.75">
      <c r="C308" s="43"/>
    </row>
    <row r="309" ht="15.75">
      <c r="C309" s="43"/>
    </row>
    <row r="310" ht="15.75">
      <c r="C310" s="43"/>
    </row>
    <row r="311" ht="15.75">
      <c r="C311" s="43"/>
    </row>
    <row r="312" ht="15.75">
      <c r="C312" s="43"/>
    </row>
    <row r="313" ht="15.75">
      <c r="C313" s="43"/>
    </row>
    <row r="314" ht="15.75">
      <c r="C314" s="43"/>
    </row>
    <row r="315" ht="15.75">
      <c r="C315" s="43"/>
    </row>
    <row r="316" ht="15.75">
      <c r="C316" s="43"/>
    </row>
    <row r="317" ht="15.75">
      <c r="C317" s="43"/>
    </row>
    <row r="318" ht="15.75">
      <c r="C318" s="43"/>
    </row>
    <row r="319" ht="15.75">
      <c r="C319" s="43"/>
    </row>
    <row r="320" ht="15.75">
      <c r="C320" s="43"/>
    </row>
    <row r="321" ht="15.75">
      <c r="C321" s="43"/>
    </row>
    <row r="322" ht="15.75">
      <c r="C322" s="43"/>
    </row>
    <row r="323" ht="15.75">
      <c r="C323" s="43"/>
    </row>
    <row r="324" ht="15.75">
      <c r="C324" s="43"/>
    </row>
    <row r="325" ht="15.75">
      <c r="C325" s="43"/>
    </row>
    <row r="326" ht="15.75">
      <c r="C326" s="43"/>
    </row>
    <row r="327" ht="15.75">
      <c r="C327" s="43"/>
    </row>
    <row r="328" ht="15.75">
      <c r="C328" s="43"/>
    </row>
    <row r="329" ht="15.75">
      <c r="C329" s="43"/>
    </row>
    <row r="330" ht="15.75">
      <c r="C330" s="43"/>
    </row>
    <row r="331" ht="15.75">
      <c r="C331" s="43"/>
    </row>
    <row r="332" ht="15.75">
      <c r="C332" s="43"/>
    </row>
    <row r="333" ht="15.75">
      <c r="C333" s="43"/>
    </row>
    <row r="334" ht="15.75">
      <c r="C334" s="43"/>
    </row>
    <row r="335" ht="15.75">
      <c r="C335" s="43"/>
    </row>
    <row r="336" ht="15.75">
      <c r="C336" s="43"/>
    </row>
    <row r="337" ht="15.75">
      <c r="C337" s="43"/>
    </row>
    <row r="338" ht="15.75">
      <c r="C338" s="43"/>
    </row>
    <row r="339" ht="15.75">
      <c r="C339" s="43"/>
    </row>
    <row r="340" ht="15.75">
      <c r="C340" s="43"/>
    </row>
    <row r="341" ht="15.75">
      <c r="C341" s="43"/>
    </row>
    <row r="342" ht="15.75">
      <c r="C342" s="43"/>
    </row>
    <row r="343" ht="15.75">
      <c r="C343" s="43"/>
    </row>
    <row r="344" ht="15.75">
      <c r="C344" s="43"/>
    </row>
    <row r="345" ht="15.75">
      <c r="C345" s="43"/>
    </row>
    <row r="346" ht="15.75">
      <c r="C346" s="43"/>
    </row>
    <row r="347" ht="15.75">
      <c r="C347" s="43"/>
    </row>
    <row r="348" ht="15.75">
      <c r="C348" s="43"/>
    </row>
    <row r="349" ht="15.75">
      <c r="C349" s="43"/>
    </row>
    <row r="350" ht="15.75">
      <c r="C350" s="43"/>
    </row>
    <row r="351" ht="15.75">
      <c r="C351" s="43"/>
    </row>
    <row r="352" ht="15.75">
      <c r="C352" s="43"/>
    </row>
    <row r="353" ht="15.75">
      <c r="C353" s="43"/>
    </row>
    <row r="354" ht="15.75">
      <c r="C354" s="43"/>
    </row>
    <row r="355" ht="15.75">
      <c r="C355" s="43"/>
    </row>
    <row r="356" ht="15.75">
      <c r="C356" s="43"/>
    </row>
    <row r="357" ht="15.75">
      <c r="C357" s="43"/>
    </row>
    <row r="358" ht="15.75">
      <c r="C358" s="43"/>
    </row>
    <row r="359" ht="15.75">
      <c r="C359" s="43"/>
    </row>
    <row r="360" ht="15.75">
      <c r="C360" s="43"/>
    </row>
    <row r="361" ht="15.75">
      <c r="C361" s="43"/>
    </row>
    <row r="362" ht="15.75">
      <c r="C362" s="43"/>
    </row>
    <row r="363" ht="15.75">
      <c r="C363" s="43"/>
    </row>
    <row r="364" ht="15.75">
      <c r="C364" s="43"/>
    </row>
    <row r="365" ht="15.75">
      <c r="C365" s="43"/>
    </row>
    <row r="366" ht="15.75">
      <c r="C366" s="43"/>
    </row>
    <row r="367" ht="15.75">
      <c r="C367" s="43"/>
    </row>
    <row r="368" ht="15.75">
      <c r="C368" s="43"/>
    </row>
    <row r="369" ht="15.75">
      <c r="C369" s="43"/>
    </row>
    <row r="370" ht="15.75">
      <c r="C370" s="43"/>
    </row>
    <row r="371" ht="15.75">
      <c r="C371" s="43"/>
    </row>
    <row r="372" ht="15.75">
      <c r="C372" s="43"/>
    </row>
    <row r="373" ht="15.75">
      <c r="C373" s="43"/>
    </row>
    <row r="374" ht="15.75">
      <c r="C374" s="43"/>
    </row>
    <row r="375" ht="15.75">
      <c r="C375" s="43"/>
    </row>
    <row r="376" ht="15.75">
      <c r="C376" s="43"/>
    </row>
    <row r="377" ht="15.75">
      <c r="C377" s="43"/>
    </row>
    <row r="378" ht="15.75">
      <c r="C378" s="43"/>
    </row>
    <row r="379" ht="15.75">
      <c r="C379" s="43"/>
    </row>
    <row r="380" ht="15.75">
      <c r="C380" s="43"/>
    </row>
    <row r="381" ht="15.75">
      <c r="C381" s="43"/>
    </row>
    <row r="382" ht="15.75">
      <c r="C382" s="43"/>
    </row>
    <row r="383" ht="15.75">
      <c r="C383" s="43"/>
    </row>
    <row r="384" ht="15.75">
      <c r="C384" s="43"/>
    </row>
    <row r="385" ht="15.75">
      <c r="C385" s="43"/>
    </row>
    <row r="386" ht="15.75">
      <c r="C386" s="43"/>
    </row>
    <row r="387" ht="15.75">
      <c r="C387" s="43"/>
    </row>
    <row r="388" ht="15.75">
      <c r="C388" s="43"/>
    </row>
    <row r="389" ht="15.75">
      <c r="C389" s="43"/>
    </row>
    <row r="390" ht="15.75">
      <c r="C390" s="43"/>
    </row>
    <row r="391" ht="15.75">
      <c r="C391" s="43"/>
    </row>
    <row r="392" ht="15.75">
      <c r="C392" s="43"/>
    </row>
    <row r="393" ht="15.75">
      <c r="C393" s="43"/>
    </row>
    <row r="394" ht="15.75">
      <c r="C394" s="43"/>
    </row>
    <row r="395" ht="15.75">
      <c r="C395" s="43"/>
    </row>
    <row r="396" ht="15.75">
      <c r="C396" s="43"/>
    </row>
    <row r="397" ht="15.75">
      <c r="C397" s="43"/>
    </row>
    <row r="398" ht="15.75">
      <c r="C398" s="43"/>
    </row>
    <row r="399" ht="15.75">
      <c r="C399" s="43"/>
    </row>
    <row r="400" ht="15.75">
      <c r="C400" s="43"/>
    </row>
    <row r="401" ht="15.75">
      <c r="C401" s="43"/>
    </row>
    <row r="402" ht="15.75">
      <c r="C402" s="43"/>
    </row>
    <row r="403" ht="15.75">
      <c r="C403" s="43"/>
    </row>
    <row r="404" ht="15.75">
      <c r="C404" s="43"/>
    </row>
    <row r="405" ht="15.75">
      <c r="C405" s="43"/>
    </row>
    <row r="406" ht="15.75">
      <c r="C406" s="43"/>
    </row>
    <row r="407" ht="15.75">
      <c r="C407" s="43"/>
    </row>
    <row r="408" ht="15.75">
      <c r="C408" s="43"/>
    </row>
    <row r="409" ht="15.75">
      <c r="C409" s="43"/>
    </row>
    <row r="410" ht="15.75">
      <c r="C410" s="43"/>
    </row>
    <row r="411" ht="15.75">
      <c r="C411" s="43"/>
    </row>
    <row r="412" ht="15.75">
      <c r="C412" s="43"/>
    </row>
    <row r="413" ht="15.75">
      <c r="C413" s="43"/>
    </row>
    <row r="414" ht="15.75">
      <c r="C414" s="43"/>
    </row>
    <row r="415" ht="15.75">
      <c r="C415" s="43"/>
    </row>
    <row r="416" ht="15.75">
      <c r="C416" s="43"/>
    </row>
    <row r="417" ht="15.75">
      <c r="C417" s="43"/>
    </row>
    <row r="418" ht="15.75">
      <c r="C418" s="43"/>
    </row>
    <row r="419" ht="15.75">
      <c r="C419" s="43"/>
    </row>
    <row r="420" ht="15.75">
      <c r="C420" s="43"/>
    </row>
    <row r="421" ht="15.75">
      <c r="C421" s="43"/>
    </row>
    <row r="422" ht="15.75">
      <c r="C422" s="43"/>
    </row>
    <row r="423" ht="15.75">
      <c r="C423" s="43"/>
    </row>
    <row r="424" ht="15.75">
      <c r="C424" s="43"/>
    </row>
    <row r="425" ht="15.75">
      <c r="C425" s="43"/>
    </row>
    <row r="426" ht="15.75">
      <c r="C426" s="43"/>
    </row>
    <row r="427" ht="15.75">
      <c r="C427" s="43"/>
    </row>
    <row r="428" ht="15.75">
      <c r="C428" s="43"/>
    </row>
    <row r="429" ht="15.75">
      <c r="C429" s="43"/>
    </row>
    <row r="430" ht="15.75">
      <c r="C430" s="43"/>
    </row>
    <row r="431" ht="15.75">
      <c r="C431" s="43"/>
    </row>
    <row r="432" ht="15.75">
      <c r="C432" s="43"/>
    </row>
    <row r="433" ht="15.75">
      <c r="C433" s="43"/>
    </row>
    <row r="434" ht="15.75">
      <c r="C434" s="43"/>
    </row>
    <row r="435" ht="15.75">
      <c r="C435" s="43"/>
    </row>
    <row r="436" ht="15.75">
      <c r="C436" s="43"/>
    </row>
    <row r="437" ht="15.75">
      <c r="C437" s="43"/>
    </row>
    <row r="438" ht="15.75">
      <c r="C438" s="43"/>
    </row>
    <row r="439" ht="15.75">
      <c r="C439" s="43"/>
    </row>
    <row r="440" ht="15.75">
      <c r="C440" s="43"/>
    </row>
    <row r="441" ht="15.75">
      <c r="C441" s="43"/>
    </row>
    <row r="442" ht="15.75">
      <c r="C442" s="43"/>
    </row>
    <row r="443" ht="15.75">
      <c r="C443" s="43"/>
    </row>
    <row r="444" ht="15.75">
      <c r="C444" s="43"/>
    </row>
    <row r="445" ht="15.75">
      <c r="C445" s="43"/>
    </row>
    <row r="446" ht="15.75">
      <c r="C446" s="43"/>
    </row>
    <row r="447" ht="15.75">
      <c r="C447" s="43"/>
    </row>
    <row r="448" ht="15.75">
      <c r="C448" s="43"/>
    </row>
    <row r="449" ht="15.75">
      <c r="C449" s="43"/>
    </row>
    <row r="450" ht="15.75">
      <c r="C450" s="43"/>
    </row>
    <row r="451" ht="15.75">
      <c r="C451" s="43"/>
    </row>
    <row r="452" ht="15.75">
      <c r="C452" s="43"/>
    </row>
    <row r="453" ht="15.75">
      <c r="C453" s="43"/>
    </row>
    <row r="454" ht="15.75">
      <c r="C454" s="43"/>
    </row>
    <row r="455" ht="15.75">
      <c r="C455" s="43"/>
    </row>
    <row r="456" ht="15.75">
      <c r="C456" s="43"/>
    </row>
    <row r="457" ht="15.75">
      <c r="C457" s="43"/>
    </row>
    <row r="458" ht="15.75">
      <c r="C458" s="43"/>
    </row>
    <row r="459" ht="15.75">
      <c r="C459" s="43"/>
    </row>
    <row r="460" ht="15.75">
      <c r="C460" s="43"/>
    </row>
    <row r="461" ht="15.75">
      <c r="C461" s="43"/>
    </row>
    <row r="462" ht="15.75">
      <c r="C462" s="43"/>
    </row>
    <row r="463" ht="15.75">
      <c r="C463" s="43"/>
    </row>
    <row r="464" ht="15.75">
      <c r="C464" s="43"/>
    </row>
    <row r="465" ht="15.75">
      <c r="C465" s="43"/>
    </row>
    <row r="466" ht="15.75">
      <c r="C466" s="43"/>
    </row>
    <row r="467" ht="15.75">
      <c r="C467" s="43"/>
    </row>
    <row r="468" ht="15.75">
      <c r="C468" s="43"/>
    </row>
    <row r="469" ht="15.75">
      <c r="C469" s="43"/>
    </row>
    <row r="470" ht="15.75">
      <c r="C470" s="43"/>
    </row>
    <row r="471" ht="15.75">
      <c r="C471" s="43"/>
    </row>
    <row r="472" ht="15.75">
      <c r="C472" s="43"/>
    </row>
    <row r="473" ht="15.75">
      <c r="C473" s="43"/>
    </row>
    <row r="474" ht="15.75">
      <c r="C474" s="43"/>
    </row>
    <row r="475" ht="15.75">
      <c r="C475" s="43"/>
    </row>
    <row r="476" ht="15.75">
      <c r="C476" s="43"/>
    </row>
    <row r="477" ht="15.75">
      <c r="C477" s="43"/>
    </row>
    <row r="478" ht="15.75">
      <c r="C478" s="43"/>
    </row>
    <row r="479" ht="15.75">
      <c r="C479" s="43"/>
    </row>
    <row r="480" ht="15.75">
      <c r="C480" s="43"/>
    </row>
    <row r="481" ht="15.75">
      <c r="C481" s="43"/>
    </row>
    <row r="482" ht="15.75">
      <c r="C482" s="43"/>
    </row>
    <row r="483" ht="15.75">
      <c r="C483" s="43"/>
    </row>
    <row r="484" ht="15.75">
      <c r="C484" s="43"/>
    </row>
    <row r="485" ht="15.75">
      <c r="C485" s="43"/>
    </row>
    <row r="486" ht="15.75">
      <c r="C486" s="43"/>
    </row>
    <row r="487" ht="15.75">
      <c r="C487" s="43"/>
    </row>
    <row r="488" ht="15.75">
      <c r="C488" s="43"/>
    </row>
    <row r="489" ht="15.75">
      <c r="C489" s="43"/>
    </row>
    <row r="490" ht="15.75">
      <c r="C490" s="43"/>
    </row>
    <row r="491" ht="15.75">
      <c r="C491" s="43"/>
    </row>
    <row r="492" ht="15.75">
      <c r="C492" s="43"/>
    </row>
    <row r="493" ht="15.75">
      <c r="C493" s="43"/>
    </row>
    <row r="494" ht="15.75">
      <c r="C494" s="43"/>
    </row>
    <row r="495" ht="15.75">
      <c r="C495" s="43"/>
    </row>
    <row r="496" ht="15.75">
      <c r="C496" s="43"/>
    </row>
    <row r="497" ht="15.75">
      <c r="C497" s="43"/>
    </row>
    <row r="498" ht="15.75">
      <c r="C498" s="43"/>
    </row>
    <row r="499" ht="15.75">
      <c r="C499" s="43"/>
    </row>
    <row r="500" ht="15.75">
      <c r="C500" s="43"/>
    </row>
    <row r="501" ht="15.75">
      <c r="C501" s="43"/>
    </row>
    <row r="502" ht="15.75">
      <c r="C502" s="43"/>
    </row>
    <row r="503" ht="15.75">
      <c r="C503" s="43"/>
    </row>
    <row r="504" ht="15.75">
      <c r="C504" s="43"/>
    </row>
    <row r="505" ht="15.75">
      <c r="C505" s="43"/>
    </row>
    <row r="506" ht="15.75">
      <c r="C506" s="43"/>
    </row>
    <row r="507" ht="15.75">
      <c r="C507" s="43"/>
    </row>
    <row r="508" ht="15.75">
      <c r="C508" s="43"/>
    </row>
    <row r="509" ht="15.75">
      <c r="C509" s="43"/>
    </row>
    <row r="510" ht="15.75">
      <c r="C510" s="43"/>
    </row>
    <row r="511" ht="15.75">
      <c r="C511" s="43"/>
    </row>
    <row r="512" ht="15.75">
      <c r="C512" s="43"/>
    </row>
    <row r="513" ht="15.75">
      <c r="C513" s="43"/>
    </row>
    <row r="514" ht="15.75">
      <c r="C514" s="43"/>
    </row>
    <row r="515" ht="15.75">
      <c r="C515" s="43"/>
    </row>
    <row r="516" ht="15.75">
      <c r="C516" s="43"/>
    </row>
    <row r="517" ht="15.75">
      <c r="C517" s="43"/>
    </row>
    <row r="518" ht="15.75">
      <c r="C518" s="43"/>
    </row>
    <row r="519" ht="15.75">
      <c r="C519" s="43"/>
    </row>
    <row r="520" ht="15.75">
      <c r="C520" s="43"/>
    </row>
    <row r="521" ht="15.75">
      <c r="C521" s="43"/>
    </row>
    <row r="522" ht="15.75">
      <c r="C522" s="43"/>
    </row>
    <row r="523" ht="15.75">
      <c r="C523" s="43"/>
    </row>
    <row r="524" ht="15.75">
      <c r="C524" s="43"/>
    </row>
    <row r="525" ht="15.75">
      <c r="C525" s="43"/>
    </row>
    <row r="526" ht="15.75">
      <c r="C526" s="43"/>
    </row>
    <row r="527" ht="15.75">
      <c r="C527" s="43"/>
    </row>
    <row r="528" ht="15.75">
      <c r="C528" s="43"/>
    </row>
    <row r="529" ht="15.75">
      <c r="C529" s="43"/>
    </row>
    <row r="530" ht="15.75">
      <c r="C530" s="43"/>
    </row>
    <row r="531" ht="15.75">
      <c r="C531" s="43"/>
    </row>
    <row r="532" ht="15.75">
      <c r="C532" s="43"/>
    </row>
    <row r="533" ht="15.75">
      <c r="C533" s="43"/>
    </row>
    <row r="534" ht="15.75">
      <c r="C534" s="43"/>
    </row>
    <row r="535" ht="15.75">
      <c r="C535" s="43"/>
    </row>
    <row r="536" ht="15.75">
      <c r="C536" s="43"/>
    </row>
    <row r="537" ht="15.75">
      <c r="C537" s="43"/>
    </row>
    <row r="538" ht="15.75">
      <c r="C538" s="43"/>
    </row>
    <row r="539" ht="15.75">
      <c r="C539" s="43"/>
    </row>
    <row r="540" ht="15.75">
      <c r="C540" s="43"/>
    </row>
    <row r="541" ht="15.75">
      <c r="C541" s="43"/>
    </row>
    <row r="542" ht="15.75">
      <c r="C542" s="43"/>
    </row>
    <row r="543" ht="15.75">
      <c r="C543" s="43"/>
    </row>
    <row r="544" ht="15.75">
      <c r="C544" s="43"/>
    </row>
    <row r="545" ht="15.75">
      <c r="C545" s="43"/>
    </row>
    <row r="546" ht="15.75">
      <c r="C546" s="43"/>
    </row>
    <row r="547" ht="15.75">
      <c r="C547" s="43"/>
    </row>
    <row r="548" ht="15.75">
      <c r="C548" s="43"/>
    </row>
    <row r="549" ht="15.75">
      <c r="C549" s="43"/>
    </row>
    <row r="550" ht="15.75">
      <c r="C550" s="43"/>
    </row>
    <row r="551" ht="15.75">
      <c r="C551" s="43"/>
    </row>
    <row r="552" ht="15.75">
      <c r="C552" s="43"/>
    </row>
    <row r="553" ht="15.75">
      <c r="C553" s="43"/>
    </row>
    <row r="554" ht="15.75">
      <c r="C554" s="43"/>
    </row>
    <row r="555" ht="15.75">
      <c r="C555" s="43"/>
    </row>
    <row r="556" ht="15.75">
      <c r="C556" s="43"/>
    </row>
    <row r="557" ht="15.75">
      <c r="C557" s="43"/>
    </row>
    <row r="558" ht="15.75">
      <c r="C558" s="43"/>
    </row>
    <row r="559" ht="15.75">
      <c r="C559" s="43"/>
    </row>
    <row r="560" ht="15.75">
      <c r="C560" s="43"/>
    </row>
    <row r="561" ht="15.75">
      <c r="C561" s="43"/>
    </row>
    <row r="562" ht="15.75">
      <c r="C562" s="43"/>
    </row>
    <row r="563" ht="15.75">
      <c r="C563" s="43"/>
    </row>
    <row r="564" ht="15.75">
      <c r="C564" s="43"/>
    </row>
    <row r="565" ht="15.75">
      <c r="C565" s="43"/>
    </row>
    <row r="566" ht="15.75">
      <c r="C566" s="43"/>
    </row>
    <row r="567" ht="15.75">
      <c r="C567" s="43"/>
    </row>
    <row r="568" ht="15.75">
      <c r="C568" s="43"/>
    </row>
    <row r="569" ht="15.75">
      <c r="C569" s="43"/>
    </row>
    <row r="570" ht="15.75">
      <c r="C570" s="43"/>
    </row>
    <row r="571" ht="15.75">
      <c r="C571" s="43"/>
    </row>
    <row r="572" ht="15.75">
      <c r="C572" s="43"/>
    </row>
    <row r="573" ht="15.75">
      <c r="C573" s="43"/>
    </row>
    <row r="574" ht="15.75">
      <c r="C574" s="43"/>
    </row>
    <row r="575" ht="15.75">
      <c r="C575" s="43"/>
    </row>
    <row r="576" ht="15.75">
      <c r="C576" s="43"/>
    </row>
    <row r="577" ht="15.75">
      <c r="C577" s="43"/>
    </row>
    <row r="578" ht="15.75">
      <c r="C578" s="43"/>
    </row>
    <row r="579" ht="15.75">
      <c r="C579" s="43"/>
    </row>
    <row r="580" ht="15.75">
      <c r="C580" s="43"/>
    </row>
    <row r="581" ht="15.75">
      <c r="C581" s="43"/>
    </row>
    <row r="582" ht="15.75">
      <c r="C582" s="43"/>
    </row>
    <row r="583" ht="15.75">
      <c r="C583" s="43"/>
    </row>
    <row r="584" ht="15.75">
      <c r="C584" s="43"/>
    </row>
    <row r="585" ht="15.75">
      <c r="C585" s="43"/>
    </row>
    <row r="586" ht="15.75">
      <c r="C586" s="43"/>
    </row>
    <row r="587" ht="15.75">
      <c r="C587" s="43"/>
    </row>
    <row r="588" ht="15.75">
      <c r="C588" s="43"/>
    </row>
    <row r="589" ht="15.75">
      <c r="C589" s="43"/>
    </row>
    <row r="590" ht="15.75">
      <c r="C590" s="43"/>
    </row>
    <row r="591" ht="15.75">
      <c r="C591" s="43"/>
    </row>
    <row r="592" ht="15.75">
      <c r="C592" s="43"/>
    </row>
    <row r="593" ht="15.75">
      <c r="C593" s="43"/>
    </row>
    <row r="594" ht="15.75">
      <c r="C594" s="43"/>
    </row>
    <row r="595" ht="15.75">
      <c r="C595" s="43"/>
    </row>
    <row r="596" ht="15.75">
      <c r="C596" s="43"/>
    </row>
    <row r="597" ht="15.75">
      <c r="C597" s="43"/>
    </row>
    <row r="598" ht="15.75">
      <c r="C598" s="43"/>
    </row>
    <row r="599" ht="15.75">
      <c r="C599" s="43"/>
    </row>
    <row r="600" ht="15.75">
      <c r="C600" s="43"/>
    </row>
    <row r="601" ht="15.75">
      <c r="C601" s="43"/>
    </row>
    <row r="602" ht="15.75">
      <c r="C602" s="43"/>
    </row>
    <row r="603" ht="15.75">
      <c r="C603" s="43"/>
    </row>
    <row r="604" ht="15.75">
      <c r="C604" s="43"/>
    </row>
    <row r="605" ht="15.75">
      <c r="C605" s="43"/>
    </row>
    <row r="606" ht="15.75">
      <c r="C606" s="43"/>
    </row>
    <row r="607" ht="15.75">
      <c r="C607" s="43"/>
    </row>
    <row r="608" ht="15.75">
      <c r="C608" s="43"/>
    </row>
  </sheetData>
  <sheetProtection/>
  <mergeCells count="6">
    <mergeCell ref="A7:C7"/>
    <mergeCell ref="B1:C1"/>
    <mergeCell ref="A2:C2"/>
    <mergeCell ref="B5:C5"/>
    <mergeCell ref="A4:C4"/>
    <mergeCell ref="A3:C3"/>
  </mergeCells>
  <printOptions/>
  <pageMargins left="0.7874015748031497" right="0.2755905511811024" top="0" bottom="0" header="0.5118110236220472" footer="0.15748031496062992"/>
  <pageSetup horizontalDpi="600" verticalDpi="600" orientation="portrait" paperSize="9" scale="79"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fin#spec#2</cp:lastModifiedBy>
  <cp:lastPrinted>2020-12-28T09:00:24Z</cp:lastPrinted>
  <dcterms:created xsi:type="dcterms:W3CDTF">2002-10-10T06:25:05Z</dcterms:created>
  <dcterms:modified xsi:type="dcterms:W3CDTF">2022-09-21T10:32:14Z</dcterms:modified>
  <cp:category/>
  <cp:version/>
  <cp:contentType/>
  <cp:contentStatus/>
</cp:coreProperties>
</file>