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595" firstSheet="1" activeTab="1"/>
  </bookViews>
  <sheets>
    <sheet name="Запрос" sheetId="3" r:id="rId1"/>
    <sheet name="на 01.01.2022" sheetId="4" r:id="rId2"/>
  </sheets>
  <definedNames>
    <definedName name="_xlnm._FilterDatabase" localSheetId="0" hidden="1">Запрос!$A$5:$FH$45</definedName>
    <definedName name="_xlnm._FilterDatabase" localSheetId="1" hidden="1">'на 01.01.2022'!$A$5:$FH$52</definedName>
    <definedName name="_xlnm.Print_Titles" localSheetId="0">Запрос!$3:$5</definedName>
    <definedName name="_xlnm.Print_Titles" localSheetId="1">'на 01.01.2022'!$3:$5</definedName>
    <definedName name="_xlnm.Print_Area" localSheetId="0">Запрос!$A$1:$N$45</definedName>
    <definedName name="_xlnm.Print_Area" localSheetId="1">'на 01.01.2022'!$A$1:$M$52</definedName>
  </definedNames>
  <calcPr calcId="152511"/>
</workbook>
</file>

<file path=xl/calcChain.xml><?xml version="1.0" encoding="utf-8"?>
<calcChain xmlns="http://schemas.openxmlformats.org/spreadsheetml/2006/main">
  <c r="N52" i="4" l="1"/>
  <c r="K37" i="4"/>
  <c r="F37" i="4"/>
  <c r="F29" i="4"/>
  <c r="K18" i="4"/>
  <c r="F18" i="4"/>
  <c r="K16" i="4"/>
  <c r="F16" i="4"/>
  <c r="K14" i="4"/>
  <c r="F14" i="4"/>
  <c r="D25" i="4" l="1"/>
  <c r="D52" i="4"/>
  <c r="I29" i="4"/>
  <c r="D29" i="4"/>
  <c r="I18" i="4"/>
  <c r="D18" i="4"/>
  <c r="I14" i="4"/>
  <c r="D14" i="4"/>
  <c r="I37" i="4"/>
  <c r="D37" i="4"/>
  <c r="I16" i="4"/>
  <c r="D16" i="4"/>
  <c r="I10" i="4"/>
  <c r="E52" i="4"/>
  <c r="H52" i="4"/>
  <c r="M52" i="4"/>
  <c r="K50" i="4"/>
  <c r="I50" i="4"/>
  <c r="F50" i="4"/>
  <c r="D50" i="4"/>
  <c r="N51" i="4"/>
  <c r="L51" i="4"/>
  <c r="G51" i="4"/>
  <c r="N38" i="4"/>
  <c r="L38" i="4"/>
  <c r="G38" i="4"/>
  <c r="L19" i="4"/>
  <c r="G19" i="4"/>
  <c r="L17" i="4"/>
  <c r="G17" i="4"/>
  <c r="L15" i="4"/>
  <c r="G15" i="4"/>
  <c r="N30" i="4"/>
  <c r="L30" i="4"/>
  <c r="G30" i="4"/>
  <c r="G14" i="4"/>
  <c r="L14" i="4"/>
  <c r="N14" i="4"/>
  <c r="N15" i="4"/>
  <c r="N19" i="4"/>
  <c r="N18" i="4"/>
  <c r="L18" i="4"/>
  <c r="G18" i="4"/>
  <c r="N17" i="4"/>
  <c r="N16" i="4"/>
  <c r="L16" i="4"/>
  <c r="G16" i="4"/>
  <c r="L13" i="4"/>
  <c r="G13" i="4"/>
  <c r="N12" i="4"/>
  <c r="L12" i="4"/>
  <c r="G12" i="4"/>
  <c r="N11" i="4"/>
  <c r="L11" i="4"/>
  <c r="G11" i="4"/>
  <c r="M10" i="4"/>
  <c r="K10" i="4"/>
  <c r="J10" i="4"/>
  <c r="H10" i="4"/>
  <c r="F10" i="4"/>
  <c r="E10" i="4"/>
  <c r="D10" i="4"/>
  <c r="L10" i="4" l="1"/>
  <c r="N10" i="4"/>
  <c r="G10" i="4"/>
  <c r="G40" i="4" l="1"/>
  <c r="G41" i="4"/>
  <c r="N50" i="4" l="1"/>
  <c r="L50" i="4"/>
  <c r="G50" i="4"/>
  <c r="N49" i="4"/>
  <c r="L49" i="4"/>
  <c r="G49" i="4"/>
  <c r="N48" i="4"/>
  <c r="L48" i="4"/>
  <c r="G48" i="4"/>
  <c r="N47" i="4"/>
  <c r="L47" i="4"/>
  <c r="G47" i="4"/>
  <c r="N46" i="4"/>
  <c r="L46" i="4"/>
  <c r="G46" i="4"/>
  <c r="M45" i="4"/>
  <c r="K45" i="4"/>
  <c r="J45" i="4"/>
  <c r="I45" i="4"/>
  <c r="H45" i="4"/>
  <c r="F45" i="4"/>
  <c r="E45" i="4"/>
  <c r="D45" i="4"/>
  <c r="N44" i="4"/>
  <c r="L44" i="4"/>
  <c r="G44" i="4"/>
  <c r="N43" i="4"/>
  <c r="L43" i="4"/>
  <c r="G43" i="4"/>
  <c r="M42" i="4"/>
  <c r="K42" i="4"/>
  <c r="J42" i="4"/>
  <c r="I42" i="4"/>
  <c r="H42" i="4"/>
  <c r="F42" i="4"/>
  <c r="E42" i="4"/>
  <c r="D42" i="4"/>
  <c r="N41" i="4"/>
  <c r="L41" i="4"/>
  <c r="N40" i="4"/>
  <c r="L40" i="4"/>
  <c r="M39" i="4"/>
  <c r="K39" i="4"/>
  <c r="J39" i="4"/>
  <c r="I39" i="4"/>
  <c r="H39" i="4"/>
  <c r="F39" i="4"/>
  <c r="E39" i="4"/>
  <c r="D39" i="4"/>
  <c r="N37" i="4"/>
  <c r="L37" i="4"/>
  <c r="G37" i="4"/>
  <c r="N36" i="4"/>
  <c r="L36" i="4"/>
  <c r="G36" i="4"/>
  <c r="N35" i="4"/>
  <c r="L35" i="4"/>
  <c r="G35" i="4"/>
  <c r="M34" i="4"/>
  <c r="K34" i="4"/>
  <c r="J34" i="4"/>
  <c r="I34" i="4"/>
  <c r="H34" i="4"/>
  <c r="F34" i="4"/>
  <c r="E34" i="4"/>
  <c r="D34" i="4"/>
  <c r="N33" i="4"/>
  <c r="L33" i="4"/>
  <c r="G33" i="4"/>
  <c r="N32" i="4"/>
  <c r="L32" i="4"/>
  <c r="G32" i="4"/>
  <c r="M31" i="4"/>
  <c r="K31" i="4"/>
  <c r="J31" i="4"/>
  <c r="I31" i="4"/>
  <c r="H31" i="4"/>
  <c r="F31" i="4"/>
  <c r="E31" i="4"/>
  <c r="D31" i="4"/>
  <c r="N29" i="4"/>
  <c r="L29" i="4"/>
  <c r="G29" i="4"/>
  <c r="N28" i="4"/>
  <c r="L28" i="4"/>
  <c r="G28" i="4"/>
  <c r="N27" i="4"/>
  <c r="L27" i="4"/>
  <c r="G27" i="4"/>
  <c r="N26" i="4"/>
  <c r="L26" i="4"/>
  <c r="G26" i="4"/>
  <c r="M25" i="4"/>
  <c r="K25" i="4"/>
  <c r="J25" i="4"/>
  <c r="I25" i="4"/>
  <c r="H25" i="4"/>
  <c r="F25" i="4"/>
  <c r="E25" i="4"/>
  <c r="N24" i="4"/>
  <c r="L24" i="4"/>
  <c r="G24" i="4"/>
  <c r="N23" i="4"/>
  <c r="L23" i="4"/>
  <c r="G23" i="4"/>
  <c r="N22" i="4"/>
  <c r="L22" i="4"/>
  <c r="G22" i="4"/>
  <c r="N21" i="4"/>
  <c r="L21" i="4"/>
  <c r="G21" i="4"/>
  <c r="M20" i="4"/>
  <c r="K20" i="4"/>
  <c r="J20" i="4"/>
  <c r="I20" i="4"/>
  <c r="H20" i="4"/>
  <c r="F20" i="4"/>
  <c r="E20" i="4"/>
  <c r="D20" i="4"/>
  <c r="N9" i="4"/>
  <c r="L9" i="4"/>
  <c r="G9" i="4"/>
  <c r="N8" i="4"/>
  <c r="L8" i="4"/>
  <c r="G8" i="4"/>
  <c r="N7" i="4"/>
  <c r="L7" i="4"/>
  <c r="G7" i="4"/>
  <c r="M6" i="4"/>
  <c r="K6" i="4"/>
  <c r="J6" i="4"/>
  <c r="J52" i="4" s="1"/>
  <c r="I6" i="4"/>
  <c r="H6" i="4"/>
  <c r="F6" i="4"/>
  <c r="F52" i="4" s="1"/>
  <c r="E6" i="4"/>
  <c r="D6" i="4"/>
  <c r="K52" i="4" l="1"/>
  <c r="I52" i="4"/>
  <c r="L42" i="4"/>
  <c r="G25" i="4"/>
  <c r="N6" i="4"/>
  <c r="N45" i="4"/>
  <c r="L25" i="4"/>
  <c r="G34" i="4"/>
  <c r="L39" i="4"/>
  <c r="G39" i="4"/>
  <c r="N39" i="4"/>
  <c r="L34" i="4"/>
  <c r="N34" i="4"/>
  <c r="N31" i="4"/>
  <c r="G31" i="4"/>
  <c r="N25" i="4"/>
  <c r="L20" i="4"/>
  <c r="G6" i="4"/>
  <c r="N20" i="4"/>
  <c r="L31" i="4"/>
  <c r="N42" i="4"/>
  <c r="G45" i="4"/>
  <c r="L6" i="4"/>
  <c r="G20" i="4"/>
  <c r="G42" i="4"/>
  <c r="L45" i="4"/>
  <c r="L52" i="4" l="1"/>
  <c r="G52" i="4"/>
</calcChain>
</file>

<file path=xl/sharedStrings.xml><?xml version="1.0" encoding="utf-8"?>
<sst xmlns="http://schemas.openxmlformats.org/spreadsheetml/2006/main" count="213" uniqueCount="122">
  <si>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</si>
  <si>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</si>
  <si>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</si>
  <si>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</si>
  <si>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</si>
  <si>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</si>
  <si>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</si>
  <si>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</si>
  <si>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</si>
  <si>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</si>
  <si>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</si>
  <si>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</si>
  <si>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</si>
  <si>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</si>
  <si>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</si>
  <si>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</si>
  <si>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</si>
  <si>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</si>
  <si>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</si>
  <si>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</si>
  <si>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</si>
  <si>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</si>
  <si>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</si>
  <si>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</si>
  <si>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</si>
  <si>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</si>
  <si>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</si>
  <si>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</si>
  <si>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</si>
  <si>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</si>
  <si>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</si>
  <si>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</si>
  <si>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</si>
  <si>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</si>
  <si>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</si>
  <si>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</si>
  <si>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</si>
  <si>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</si>
  <si>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</si>
  <si>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</si>
  <si>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</si>
  <si>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</si>
  <si>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</si>
  <si>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</si>
  <si>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</si>
  <si>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</si>
  <si>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</si>
  <si>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</si>
  <si>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</si>
  <si>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</si>
  <si>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</si>
  <si>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</si>
  <si>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</si>
  <si>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</si>
  <si>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</si>
  <si>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</si>
  <si>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</si>
  <si>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</si>
  <si>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</si>
  <si>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</si>
  <si>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</si>
  <si>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</si>
  <si>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</si>
  <si>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</si>
  <si>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</si>
  <si>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</si>
  <si>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</si>
  <si>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</si>
  <si>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</si>
  <si>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</si>
  <si>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</si>
  <si>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</si>
  <si>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</si>
  <si>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</si>
  <si>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</si>
  <si>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</si>
  <si>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</si>
  <si>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</si>
  <si>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</si>
  <si>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</si>
  <si>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</si>
  <si>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</si>
  <si>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</si>
  <si>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</si>
  <si>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</si>
  <si>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</si>
  <si>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</si>
  <si>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</si>
  <si>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</si>
  <si>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Заместитель Главы администрации  ЗАТО Видяево (по социальным вопросам) 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</si>
  <si>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</si>
  <si>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</si>
  <si>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</si>
  <si>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</si>
  <si>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МП «Формирование комфортной городской среды на территории ЗАТО Видяево» на 2018 -2022 годы</t>
  </si>
  <si>
    <t>Мониторинг реализации муниципальных программ ЗАТО Видяево за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01.04.2019 года)</t>
  </si>
  <si>
    <t>4.3.</t>
  </si>
  <si>
    <t>Подпрограмма "Доступная среда"</t>
  </si>
  <si>
    <t xml:space="preserve">Заместитель Главы администрации  ЗАТО Видяево (по экономическим вопросам) </t>
  </si>
  <si>
    <t>Доступная среда</t>
  </si>
  <si>
    <t>Мониторинг реализации муниципальных программ ЗАТО Видяево за 2021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01.01.2022 года)</t>
  </si>
  <si>
    <t>Подпрограмма 1 "Формирование комфортной городской среды на территории ЗАТО Видяево"</t>
  </si>
  <si>
    <t>Подпрограмма 1 "Развитие физической культуры и спорта в ЗАТО Видяево"</t>
  </si>
  <si>
    <t xml:space="preserve"> Подпрограмма 1 "Развитие культуры и сохранение культурного наследия в ЗАТО Видяево"</t>
  </si>
  <si>
    <t>2.1.</t>
  </si>
  <si>
    <t>7.2.</t>
  </si>
  <si>
    <t>2.2.</t>
  </si>
  <si>
    <t>2.3.</t>
  </si>
  <si>
    <t>3.1.</t>
  </si>
  <si>
    <t>7.3.</t>
  </si>
  <si>
    <t>7.1.</t>
  </si>
  <si>
    <t>Подпрограмма 1 "Охрана окружающей среды ЗАТО Видяево"</t>
  </si>
  <si>
    <t>6.4.</t>
  </si>
  <si>
    <t>10.1.</t>
  </si>
  <si>
    <t>10.2.</t>
  </si>
  <si>
    <t>Подпрограмма 1 "Развитие малого и среднего предпринимательства в ЗАТО Видяево"</t>
  </si>
  <si>
    <t>14.1.</t>
  </si>
  <si>
    <t>14.2.</t>
  </si>
  <si>
    <t>14.3.</t>
  </si>
  <si>
    <t>14.4.</t>
  </si>
  <si>
    <t>Непрограммная часть</t>
  </si>
  <si>
    <t>Непрограммная часть Совета депутатов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</si>
</sst>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4" fontId="1" fillId="2" borderId="6" xfId="0" applyNumberFormat="1" applyFont="1" applyFill="1" applyBorder="1"/>
    <xf numFmtId="2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3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" fontId="1" fillId="2" borderId="1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5" xfId="0" applyNumberFormat="1" applyFont="1" applyFill="1" applyBorder="1" applyAlignment="1">
      <alignment vertical="top"/>
    </xf>
    <xf numFmtId="0" fontId="0" fillId="2" borderId="0" xfId="0" applyFont="1" applyFill="1" applyBorder="1"/>
    <xf numFmtId="4" fontId="1" fillId="2" borderId="0" xfId="0" applyNumberFormat="1" applyFont="1" applyFill="1" applyBorder="1"/>
    <xf numFmtId="4" fontId="5" fillId="2" borderId="0" xfId="0" applyNumberFormat="1" applyFont="1" applyFill="1" applyBorder="1"/>
    <xf numFmtId="0" fontId="1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/>
    <xf numFmtId="4" fontId="4" fillId="2" borderId="1" xfId="0" applyNumberFormat="1" applyFont="1" applyFill="1" applyBorder="1"/>
    <xf numFmtId="10" fontId="4" fillId="2" borderId="1" xfId="0" applyNumberFormat="1" applyFont="1" applyFill="1" applyBorder="1"/>
    <xf numFmtId="0" fontId="6" fillId="2" borderId="0" xfId="0" applyFont="1" applyFill="1" applyBorder="1"/>
    <xf numFmtId="0" fontId="6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H47"/>
  <sheetViews>
    <sheetView topLeftCell="A37" zoomScaleNormal="100" workbookViewId="0">
      <selection activeCell="G9" sqref="G9"/>
    </sheetView>
  </sheetViews>
  <sheetFormatPr defaultRowHeight="15" x14ac:dyDescent="0.25"/>
  <cols>
    <col min="1" max="1" width="7.140625" customWidth="1"/>
    <col min="2" max="2" width="42.140625" customWidth="1"/>
    <col min="3" max="3" width="17.7109375" customWidth="1"/>
    <col min="4" max="4" width="12.28515625" style="7" customWidth="1"/>
    <col min="5" max="5" width="14" style="7" customWidth="1"/>
    <col min="6" max="6" width="13" style="7" customWidth="1"/>
    <col min="7" max="7" width="13.28515625" style="7" customWidth="1"/>
    <col min="8" max="8" width="11.42578125" style="7" customWidth="1"/>
    <col min="9" max="9" width="11.5703125" style="7" customWidth="1"/>
    <col min="10" max="10" width="12.42578125" style="7" customWidth="1"/>
    <col min="11" max="11" width="14.42578125" style="7" customWidth="1"/>
    <col min="12" max="12" width="13.140625" style="7" customWidth="1"/>
    <col min="13" max="13" width="12.7109375" style="7" customWidth="1"/>
    <col min="14" max="14" width="14.7109375" style="7" customWidth="1"/>
    <col min="15" max="164" width="9.140625" style="6"/>
  </cols>
  <sheetData>
    <row r="2" spans="1:14" ht="34.5" customHeight="1" x14ac:dyDescent="0.25">
      <c r="A2" s="46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48.75" customHeight="1" x14ac:dyDescent="0.25">
      <c r="A3" s="47" t="s">
        <v>87</v>
      </c>
      <c r="B3" s="48" t="s">
        <v>0</v>
      </c>
      <c r="C3" s="47" t="s">
        <v>1</v>
      </c>
      <c r="D3" s="47" t="s">
        <v>7</v>
      </c>
      <c r="E3" s="47"/>
      <c r="F3" s="47"/>
      <c r="G3" s="47"/>
      <c r="H3" s="47"/>
      <c r="I3" s="47" t="s">
        <v>6</v>
      </c>
      <c r="J3" s="47"/>
      <c r="K3" s="47"/>
      <c r="L3" s="47"/>
      <c r="M3" s="47"/>
      <c r="N3" s="47" t="s">
        <v>8</v>
      </c>
    </row>
    <row r="4" spans="1:14" ht="15.75" x14ac:dyDescent="0.25">
      <c r="A4" s="47"/>
      <c r="B4" s="48"/>
      <c r="C4" s="47"/>
      <c r="D4" s="1" t="s">
        <v>2</v>
      </c>
      <c r="E4" s="2" t="s">
        <v>3</v>
      </c>
      <c r="F4" s="2" t="s">
        <v>4</v>
      </c>
      <c r="G4" s="2" t="s">
        <v>5</v>
      </c>
      <c r="H4" s="2" t="s">
        <v>84</v>
      </c>
      <c r="I4" s="1" t="s">
        <v>2</v>
      </c>
      <c r="J4" s="2" t="s">
        <v>3</v>
      </c>
      <c r="K4" s="2" t="s">
        <v>4</v>
      </c>
      <c r="L4" s="2" t="s">
        <v>5</v>
      </c>
      <c r="M4" s="2" t="s">
        <v>84</v>
      </c>
      <c r="N4" s="47"/>
    </row>
    <row r="5" spans="1:14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20.25" customHeight="1" x14ac:dyDescent="0.25">
      <c r="A6" s="20" t="s">
        <v>9</v>
      </c>
      <c r="B6" s="24" t="s">
        <v>10</v>
      </c>
      <c r="C6" s="49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34.5" customHeight="1" x14ac:dyDescent="0.25">
      <c r="A7" s="20" t="s">
        <v>11</v>
      </c>
      <c r="B7" s="8" t="s">
        <v>12</v>
      </c>
      <c r="C7" s="50"/>
      <c r="D7" s="9"/>
      <c r="E7" s="9"/>
      <c r="F7" s="9"/>
      <c r="G7" s="11"/>
      <c r="H7" s="9"/>
      <c r="I7" s="9"/>
      <c r="J7" s="9"/>
      <c r="K7" s="9"/>
      <c r="L7" s="11"/>
      <c r="M7" s="12"/>
      <c r="N7" s="10"/>
    </row>
    <row r="8" spans="1:14" ht="34.5" customHeight="1" x14ac:dyDescent="0.25">
      <c r="A8" s="20" t="s">
        <v>13</v>
      </c>
      <c r="B8" s="8" t="s">
        <v>14</v>
      </c>
      <c r="C8" s="50"/>
      <c r="D8" s="13"/>
      <c r="E8" s="9"/>
      <c r="F8" s="13"/>
      <c r="G8" s="11"/>
      <c r="H8" s="9"/>
      <c r="I8" s="13"/>
      <c r="J8" s="9"/>
      <c r="K8" s="13"/>
      <c r="L8" s="11"/>
      <c r="M8" s="12"/>
      <c r="N8" s="10"/>
    </row>
    <row r="9" spans="1:14" ht="66" customHeight="1" x14ac:dyDescent="0.25">
      <c r="A9" s="20" t="s">
        <v>15</v>
      </c>
      <c r="B9" s="8" t="s">
        <v>16</v>
      </c>
      <c r="C9" s="50"/>
      <c r="D9" s="9"/>
      <c r="E9" s="12"/>
      <c r="F9" s="12"/>
      <c r="G9" s="11"/>
      <c r="H9" s="12"/>
      <c r="I9" s="9"/>
      <c r="J9" s="12"/>
      <c r="K9" s="12"/>
      <c r="L9" s="11"/>
      <c r="M9" s="12"/>
      <c r="N9" s="10"/>
    </row>
    <row r="10" spans="1:14" ht="35.25" customHeight="1" x14ac:dyDescent="0.25">
      <c r="A10" s="20" t="s">
        <v>17</v>
      </c>
      <c r="B10" s="24" t="s">
        <v>18</v>
      </c>
      <c r="C10" s="50"/>
      <c r="D10" s="13"/>
      <c r="E10" s="9"/>
      <c r="F10" s="13"/>
      <c r="G10" s="11"/>
      <c r="H10" s="9"/>
      <c r="I10" s="13"/>
      <c r="J10" s="9"/>
      <c r="K10" s="13"/>
      <c r="L10" s="11"/>
      <c r="M10" s="9"/>
      <c r="N10" s="10"/>
    </row>
    <row r="11" spans="1:14" ht="36" customHeight="1" x14ac:dyDescent="0.25">
      <c r="A11" s="20" t="s">
        <v>19</v>
      </c>
      <c r="B11" s="24" t="s">
        <v>20</v>
      </c>
      <c r="C11" s="51"/>
      <c r="D11" s="9"/>
      <c r="E11" s="9"/>
      <c r="F11" s="9"/>
      <c r="G11" s="11"/>
      <c r="H11" s="9"/>
      <c r="I11" s="9"/>
      <c r="J11" s="9"/>
      <c r="K11" s="9"/>
      <c r="L11" s="11"/>
      <c r="M11" s="9"/>
      <c r="N11" s="10"/>
    </row>
    <row r="12" spans="1:14" ht="26.25" customHeight="1" x14ac:dyDescent="0.25">
      <c r="A12" s="20" t="s">
        <v>21</v>
      </c>
      <c r="B12" s="24" t="s">
        <v>22</v>
      </c>
      <c r="C12" s="49" t="s">
        <v>89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48.75" customHeight="1" x14ac:dyDescent="0.25">
      <c r="A13" s="20" t="s">
        <v>24</v>
      </c>
      <c r="B13" s="8" t="s">
        <v>25</v>
      </c>
      <c r="C13" s="50"/>
      <c r="D13" s="13"/>
      <c r="E13" s="9"/>
      <c r="F13" s="13"/>
      <c r="G13" s="11"/>
      <c r="H13" s="9"/>
      <c r="I13" s="13"/>
      <c r="J13" s="9"/>
      <c r="K13" s="13"/>
      <c r="L13" s="11"/>
      <c r="M13" s="9"/>
      <c r="N13" s="10"/>
    </row>
    <row r="14" spans="1:14" ht="51" customHeight="1" x14ac:dyDescent="0.25">
      <c r="A14" s="20" t="s">
        <v>26</v>
      </c>
      <c r="B14" s="8" t="s">
        <v>27</v>
      </c>
      <c r="C14" s="50"/>
      <c r="D14" s="9"/>
      <c r="E14" s="9"/>
      <c r="F14" s="9"/>
      <c r="G14" s="11"/>
      <c r="H14" s="9"/>
      <c r="I14" s="9"/>
      <c r="J14" s="9"/>
      <c r="K14" s="9"/>
      <c r="L14" s="11"/>
      <c r="M14" s="9"/>
      <c r="N14" s="10"/>
    </row>
    <row r="15" spans="1:14" ht="51" customHeight="1" x14ac:dyDescent="0.25">
      <c r="A15" s="20" t="s">
        <v>96</v>
      </c>
      <c r="B15" s="8" t="s">
        <v>97</v>
      </c>
      <c r="C15" s="51"/>
      <c r="D15" s="9"/>
      <c r="E15" s="9"/>
      <c r="F15" s="9"/>
      <c r="G15" s="11"/>
      <c r="H15" s="9"/>
      <c r="I15" s="9"/>
      <c r="J15" s="9"/>
      <c r="K15" s="9"/>
      <c r="L15" s="11"/>
      <c r="M15" s="9"/>
      <c r="N15" s="10"/>
    </row>
    <row r="16" spans="1:14" ht="51" customHeight="1" x14ac:dyDescent="0.25">
      <c r="A16" s="20" t="s">
        <v>28</v>
      </c>
      <c r="B16" s="24" t="s">
        <v>29</v>
      </c>
      <c r="C16" s="49" t="s">
        <v>90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32.25" customHeight="1" x14ac:dyDescent="0.25">
      <c r="A17" s="20" t="s">
        <v>30</v>
      </c>
      <c r="B17" s="8" t="s">
        <v>31</v>
      </c>
      <c r="C17" s="50"/>
      <c r="D17" s="13"/>
      <c r="E17" s="9"/>
      <c r="F17" s="13"/>
      <c r="G17" s="11"/>
      <c r="H17" s="9"/>
      <c r="I17" s="13"/>
      <c r="J17" s="9"/>
      <c r="K17" s="13"/>
      <c r="L17" s="11"/>
      <c r="M17" s="9"/>
      <c r="N17" s="10"/>
    </row>
    <row r="18" spans="1:14" ht="36" customHeight="1" x14ac:dyDescent="0.25">
      <c r="A18" s="20" t="s">
        <v>32</v>
      </c>
      <c r="B18" s="8" t="s">
        <v>33</v>
      </c>
      <c r="C18" s="50"/>
      <c r="D18" s="9"/>
      <c r="E18" s="9"/>
      <c r="F18" s="9"/>
      <c r="G18" s="11"/>
      <c r="H18" s="9"/>
      <c r="I18" s="9"/>
      <c r="J18" s="9"/>
      <c r="K18" s="9"/>
      <c r="L18" s="11"/>
      <c r="M18" s="9"/>
      <c r="N18" s="10"/>
    </row>
    <row r="19" spans="1:14" ht="49.5" customHeight="1" x14ac:dyDescent="0.25">
      <c r="A19" s="20" t="s">
        <v>34</v>
      </c>
      <c r="B19" s="8" t="s">
        <v>35</v>
      </c>
      <c r="C19" s="50"/>
      <c r="D19" s="13"/>
      <c r="E19" s="9"/>
      <c r="F19" s="13"/>
      <c r="G19" s="11"/>
      <c r="H19" s="9"/>
      <c r="I19" s="13"/>
      <c r="J19" s="9"/>
      <c r="K19" s="13"/>
      <c r="L19" s="11"/>
      <c r="M19" s="9"/>
      <c r="N19" s="10"/>
    </row>
    <row r="20" spans="1:14" ht="48" customHeight="1" x14ac:dyDescent="0.25">
      <c r="A20" s="20" t="s">
        <v>37</v>
      </c>
      <c r="B20" s="8" t="s">
        <v>36</v>
      </c>
      <c r="C20" s="51"/>
      <c r="D20" s="9"/>
      <c r="E20" s="9"/>
      <c r="F20" s="9"/>
      <c r="G20" s="11"/>
      <c r="H20" s="9"/>
      <c r="I20" s="9"/>
      <c r="J20" s="9"/>
      <c r="K20" s="9"/>
      <c r="L20" s="11"/>
      <c r="M20" s="9"/>
      <c r="N20" s="10"/>
    </row>
    <row r="21" spans="1:14" ht="65.25" customHeight="1" x14ac:dyDescent="0.25">
      <c r="A21" s="21" t="s">
        <v>38</v>
      </c>
      <c r="B21" s="25" t="s">
        <v>39</v>
      </c>
      <c r="C21" s="49" t="s">
        <v>91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ht="78.75" customHeight="1" x14ac:dyDescent="0.25">
      <c r="A22" s="21" t="s">
        <v>43</v>
      </c>
      <c r="B22" s="14" t="s">
        <v>40</v>
      </c>
      <c r="C22" s="50"/>
      <c r="D22" s="9"/>
      <c r="E22" s="9"/>
      <c r="F22" s="9"/>
      <c r="G22" s="11"/>
      <c r="H22" s="9"/>
      <c r="I22" s="9"/>
      <c r="J22" s="9"/>
      <c r="K22" s="9"/>
      <c r="L22" s="11"/>
      <c r="M22" s="9"/>
      <c r="N22" s="10"/>
    </row>
    <row r="23" spans="1:14" ht="31.5" x14ac:dyDescent="0.25">
      <c r="A23" s="21" t="s">
        <v>44</v>
      </c>
      <c r="B23" s="14" t="s">
        <v>41</v>
      </c>
      <c r="C23" s="50"/>
      <c r="D23" s="13"/>
      <c r="E23" s="9"/>
      <c r="F23" s="13"/>
      <c r="G23" s="11"/>
      <c r="H23" s="9"/>
      <c r="I23" s="13"/>
      <c r="J23" s="9"/>
      <c r="K23" s="13"/>
      <c r="L23" s="11"/>
      <c r="M23" s="9"/>
      <c r="N23" s="10"/>
    </row>
    <row r="24" spans="1:14" ht="65.25" customHeight="1" x14ac:dyDescent="0.25">
      <c r="A24" s="21" t="s">
        <v>45</v>
      </c>
      <c r="B24" s="14" t="s">
        <v>42</v>
      </c>
      <c r="C24" s="51"/>
      <c r="D24" s="9"/>
      <c r="E24" s="9"/>
      <c r="F24" s="9"/>
      <c r="G24" s="11"/>
      <c r="H24" s="9"/>
      <c r="I24" s="9"/>
      <c r="J24" s="9"/>
      <c r="K24" s="9"/>
      <c r="L24" s="11"/>
      <c r="M24" s="9"/>
      <c r="N24" s="10"/>
    </row>
    <row r="25" spans="1:14" ht="112.5" customHeight="1" x14ac:dyDescent="0.25">
      <c r="A25" s="20" t="s">
        <v>46</v>
      </c>
      <c r="B25" s="26" t="s">
        <v>47</v>
      </c>
      <c r="C25" s="15" t="s">
        <v>98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ht="33" customHeight="1" x14ac:dyDescent="0.25">
      <c r="A26" s="21" t="s">
        <v>48</v>
      </c>
      <c r="B26" s="25" t="s">
        <v>49</v>
      </c>
      <c r="C26" s="49" t="s">
        <v>90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ht="31.5" x14ac:dyDescent="0.25">
      <c r="A27" s="21" t="s">
        <v>52</v>
      </c>
      <c r="B27" s="14" t="s">
        <v>50</v>
      </c>
      <c r="C27" s="50"/>
      <c r="D27" s="9"/>
      <c r="E27" s="9"/>
      <c r="F27" s="9"/>
      <c r="G27" s="11"/>
      <c r="H27" s="9"/>
      <c r="I27" s="9"/>
      <c r="J27" s="9"/>
      <c r="K27" s="9"/>
      <c r="L27" s="11"/>
      <c r="M27" s="9"/>
      <c r="N27" s="10"/>
    </row>
    <row r="28" spans="1:14" ht="78.75" customHeight="1" x14ac:dyDescent="0.25">
      <c r="A28" s="21" t="s">
        <v>53</v>
      </c>
      <c r="B28" s="16" t="s">
        <v>51</v>
      </c>
      <c r="C28" s="50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ht="39" customHeight="1" x14ac:dyDescent="0.25">
      <c r="A29" s="21" t="s">
        <v>54</v>
      </c>
      <c r="B29" s="25" t="s">
        <v>55</v>
      </c>
      <c r="C29" s="50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63" x14ac:dyDescent="0.25">
      <c r="A30" s="21" t="s">
        <v>58</v>
      </c>
      <c r="B30" s="14" t="s">
        <v>56</v>
      </c>
      <c r="C30" s="50"/>
      <c r="D30" s="9"/>
      <c r="E30" s="9"/>
      <c r="F30" s="9"/>
      <c r="G30" s="11"/>
      <c r="H30" s="9"/>
      <c r="I30" s="9"/>
      <c r="J30" s="9"/>
      <c r="K30" s="9"/>
      <c r="L30" s="11"/>
      <c r="M30" s="9"/>
      <c r="N30" s="10"/>
    </row>
    <row r="31" spans="1:14" ht="93" customHeight="1" x14ac:dyDescent="0.25">
      <c r="A31" s="20" t="s">
        <v>59</v>
      </c>
      <c r="B31" s="14" t="s">
        <v>57</v>
      </c>
      <c r="C31" s="50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45.75" customHeight="1" x14ac:dyDescent="0.25">
      <c r="A32" s="20" t="s">
        <v>60</v>
      </c>
      <c r="B32" s="24" t="s">
        <v>61</v>
      </c>
      <c r="C32" s="51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1:164" ht="31.5" x14ac:dyDescent="0.25">
      <c r="A33" s="21" t="s">
        <v>62</v>
      </c>
      <c r="B33" s="25" t="s">
        <v>63</v>
      </c>
      <c r="C33" s="49" t="s">
        <v>89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1:164" ht="63.75" customHeight="1" x14ac:dyDescent="0.25">
      <c r="A34" s="21" t="s">
        <v>66</v>
      </c>
      <c r="B34" s="14" t="s">
        <v>64</v>
      </c>
      <c r="C34" s="50"/>
      <c r="D34" s="9"/>
      <c r="E34" s="9"/>
      <c r="F34" s="9"/>
      <c r="G34" s="11"/>
      <c r="H34" s="9"/>
      <c r="I34" s="9"/>
      <c r="J34" s="9"/>
      <c r="K34" s="9"/>
      <c r="L34" s="11"/>
      <c r="M34" s="9"/>
      <c r="N34" s="10"/>
    </row>
    <row r="35" spans="1:164" ht="47.25" x14ac:dyDescent="0.25">
      <c r="A35" s="21" t="s">
        <v>67</v>
      </c>
      <c r="B35" s="16" t="s">
        <v>65</v>
      </c>
      <c r="C35" s="51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64" ht="94.5" x14ac:dyDescent="0.25">
      <c r="A36" s="21" t="s">
        <v>68</v>
      </c>
      <c r="B36" s="25" t="s">
        <v>69</v>
      </c>
      <c r="C36" s="52" t="s">
        <v>72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64" ht="47.25" x14ac:dyDescent="0.25">
      <c r="A37" s="22" t="s">
        <v>74</v>
      </c>
      <c r="B37" s="14" t="s">
        <v>70</v>
      </c>
      <c r="C37" s="53"/>
      <c r="D37" s="9"/>
      <c r="E37" s="9"/>
      <c r="F37" s="9"/>
      <c r="G37" s="11"/>
      <c r="H37" s="9"/>
      <c r="I37" s="9"/>
      <c r="J37" s="9"/>
      <c r="K37" s="9"/>
      <c r="L37" s="11"/>
      <c r="M37" s="9"/>
      <c r="N37" s="10"/>
    </row>
    <row r="38" spans="1:164" ht="47.25" x14ac:dyDescent="0.25">
      <c r="A38" s="21" t="s">
        <v>73</v>
      </c>
      <c r="B38" s="16" t="s">
        <v>71</v>
      </c>
      <c r="C38" s="54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64" ht="36.75" customHeight="1" x14ac:dyDescent="0.25">
      <c r="A39" s="21" t="s">
        <v>75</v>
      </c>
      <c r="B39" s="25" t="s">
        <v>76</v>
      </c>
      <c r="C39" s="49" t="s">
        <v>92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64" ht="47.25" x14ac:dyDescent="0.25">
      <c r="A40" s="22" t="s">
        <v>82</v>
      </c>
      <c r="B40" s="14" t="s">
        <v>77</v>
      </c>
      <c r="C40" s="50"/>
      <c r="D40" s="9"/>
      <c r="E40" s="9"/>
      <c r="F40" s="9"/>
      <c r="G40" s="9"/>
      <c r="H40" s="9"/>
      <c r="I40" s="9"/>
      <c r="J40" s="9"/>
      <c r="K40" s="9"/>
      <c r="L40" s="11"/>
      <c r="M40" s="9"/>
      <c r="N40" s="10"/>
    </row>
    <row r="41" spans="1:164" ht="50.25" customHeight="1" x14ac:dyDescent="0.25">
      <c r="A41" s="21" t="s">
        <v>80</v>
      </c>
      <c r="B41" s="14" t="s">
        <v>78</v>
      </c>
      <c r="C41" s="50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</row>
    <row r="42" spans="1:164" ht="38.25" customHeight="1" x14ac:dyDescent="0.25">
      <c r="A42" s="21" t="s">
        <v>81</v>
      </c>
      <c r="B42" s="14" t="s">
        <v>79</v>
      </c>
      <c r="C42" s="50"/>
      <c r="D42" s="9"/>
      <c r="E42" s="9"/>
      <c r="F42" s="9"/>
      <c r="G42" s="9"/>
      <c r="H42" s="9"/>
      <c r="I42" s="9"/>
      <c r="J42" s="9"/>
      <c r="K42" s="9"/>
      <c r="L42" s="11"/>
      <c r="M42" s="9"/>
      <c r="N42" s="10"/>
    </row>
    <row r="43" spans="1:164" ht="66" customHeight="1" x14ac:dyDescent="0.25">
      <c r="A43" s="21" t="s">
        <v>85</v>
      </c>
      <c r="B43" s="8" t="s">
        <v>86</v>
      </c>
      <c r="C43" s="51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1:164" ht="129" customHeight="1" x14ac:dyDescent="0.25">
      <c r="A44" s="23" t="s">
        <v>83</v>
      </c>
      <c r="B44" s="27" t="s">
        <v>94</v>
      </c>
      <c r="C44" s="17" t="s">
        <v>93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164" s="5" customFormat="1" ht="26.25" customHeight="1" x14ac:dyDescent="0.25">
      <c r="A45" s="20"/>
      <c r="B45" s="18" t="s">
        <v>88</v>
      </c>
      <c r="C45" s="18"/>
      <c r="D45" s="19"/>
      <c r="E45" s="9"/>
      <c r="F45" s="9"/>
      <c r="G45" s="9"/>
      <c r="H45" s="9"/>
      <c r="I45" s="19"/>
      <c r="J45" s="9"/>
      <c r="K45" s="19"/>
      <c r="L45" s="9"/>
      <c r="M45" s="9"/>
      <c r="N45" s="10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</row>
    <row r="46" spans="1:164" ht="15.75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64" ht="15.75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mergeCells count="15">
    <mergeCell ref="C33:C35"/>
    <mergeCell ref="C36:C38"/>
    <mergeCell ref="C39:C43"/>
    <mergeCell ref="C6:C11"/>
    <mergeCell ref="C16:C20"/>
    <mergeCell ref="C21:C24"/>
    <mergeCell ref="C26:C32"/>
    <mergeCell ref="C12:C15"/>
    <mergeCell ref="A2:N2"/>
    <mergeCell ref="A3:A4"/>
    <mergeCell ref="B3:B4"/>
    <mergeCell ref="C3:C4"/>
    <mergeCell ref="D3:H3"/>
    <mergeCell ref="I3:M3"/>
    <mergeCell ref="N3:N4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H54"/>
  <sheetViews>
    <sheetView tabSelected="1" zoomScaleNormal="100" workbookViewId="0">
      <selection activeCell="I56" sqref="I56"/>
    </sheetView>
  </sheetViews>
  <sheetFormatPr defaultRowHeight="15" x14ac:dyDescent="0.25"/>
  <cols>
    <col min="1" max="1" width="7.140625" style="28" customWidth="1"/>
    <col min="2" max="2" width="58.140625" style="28" customWidth="1"/>
    <col min="3" max="3" width="12.85546875" style="28" customWidth="1"/>
    <col min="4" max="4" width="18" style="29" customWidth="1"/>
    <col min="5" max="5" width="10.28515625" style="29" customWidth="1"/>
    <col min="6" max="6" width="15.5703125" style="30" customWidth="1"/>
    <col min="7" max="7" width="16.140625" style="29" customWidth="1"/>
    <col min="8" max="8" width="11.42578125" style="29" customWidth="1"/>
    <col min="9" max="9" width="15.85546875" style="29" customWidth="1"/>
    <col min="10" max="10" width="12.42578125" style="29" customWidth="1"/>
    <col min="11" max="11" width="15.5703125" style="29" customWidth="1"/>
    <col min="12" max="12" width="16.5703125" style="29" customWidth="1"/>
    <col min="13" max="13" width="12.7109375" style="29" customWidth="1"/>
    <col min="14" max="14" width="14.7109375" style="29" customWidth="1"/>
    <col min="15" max="164" width="9.140625" style="31"/>
    <col min="165" max="16384" width="9.140625" style="28"/>
  </cols>
  <sheetData>
    <row r="1" spans="1:14" ht="12" customHeight="1" x14ac:dyDescent="0.25"/>
    <row r="2" spans="1:14" ht="40.5" customHeight="1" x14ac:dyDescent="0.25">
      <c r="A2" s="56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 customHeight="1" x14ac:dyDescent="0.25">
      <c r="A3" s="57" t="s">
        <v>87</v>
      </c>
      <c r="B3" s="58" t="s">
        <v>0</v>
      </c>
      <c r="C3" s="49"/>
      <c r="D3" s="57" t="s">
        <v>7</v>
      </c>
      <c r="E3" s="57"/>
      <c r="F3" s="57"/>
      <c r="G3" s="57"/>
      <c r="H3" s="57"/>
      <c r="I3" s="57" t="s">
        <v>6</v>
      </c>
      <c r="J3" s="57"/>
      <c r="K3" s="57"/>
      <c r="L3" s="57"/>
      <c r="M3" s="57"/>
      <c r="N3" s="57" t="s">
        <v>8</v>
      </c>
    </row>
    <row r="4" spans="1:14" ht="15.75" x14ac:dyDescent="0.25">
      <c r="A4" s="57"/>
      <c r="B4" s="58"/>
      <c r="C4" s="55"/>
      <c r="D4" s="18" t="s">
        <v>2</v>
      </c>
      <c r="E4" s="32" t="s">
        <v>3</v>
      </c>
      <c r="F4" s="33" t="s">
        <v>4</v>
      </c>
      <c r="G4" s="32" t="s">
        <v>5</v>
      </c>
      <c r="H4" s="32" t="s">
        <v>84</v>
      </c>
      <c r="I4" s="18" t="s">
        <v>2</v>
      </c>
      <c r="J4" s="32" t="s">
        <v>3</v>
      </c>
      <c r="K4" s="32" t="s">
        <v>4</v>
      </c>
      <c r="L4" s="32" t="s">
        <v>5</v>
      </c>
      <c r="M4" s="32" t="s">
        <v>84</v>
      </c>
      <c r="N4" s="57"/>
    </row>
    <row r="5" spans="1:14" ht="15.75" x14ac:dyDescent="0.25">
      <c r="A5" s="32">
        <v>1</v>
      </c>
      <c r="B5" s="32">
        <v>2</v>
      </c>
      <c r="C5" s="32"/>
      <c r="D5" s="32">
        <v>4</v>
      </c>
      <c r="E5" s="32">
        <v>5</v>
      </c>
      <c r="F5" s="33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</row>
    <row r="6" spans="1:14" ht="15.75" customHeight="1" x14ac:dyDescent="0.25">
      <c r="A6" s="34" t="s">
        <v>9</v>
      </c>
      <c r="B6" s="8" t="s">
        <v>10</v>
      </c>
      <c r="C6" s="8">
        <v>7000000000</v>
      </c>
      <c r="D6" s="9">
        <f>D7+D8+D9</f>
        <v>272184332.90999997</v>
      </c>
      <c r="E6" s="9">
        <f t="shared" ref="E6:H6" si="0">E7+E8+E9</f>
        <v>0</v>
      </c>
      <c r="F6" s="19">
        <f t="shared" si="0"/>
        <v>191239780.00999999</v>
      </c>
      <c r="G6" s="9">
        <f t="shared" si="0"/>
        <v>80944552.900000021</v>
      </c>
      <c r="H6" s="9">
        <f t="shared" si="0"/>
        <v>0</v>
      </c>
      <c r="I6" s="9">
        <f>I7+I8+I9</f>
        <v>266855321.77000001</v>
      </c>
      <c r="J6" s="9">
        <f t="shared" ref="J6:M6" si="1">J7+J8+J9</f>
        <v>0</v>
      </c>
      <c r="K6" s="9">
        <f t="shared" si="1"/>
        <v>186519150.46000001</v>
      </c>
      <c r="L6" s="9">
        <f t="shared" si="1"/>
        <v>80336171.310000002</v>
      </c>
      <c r="M6" s="9">
        <f t="shared" si="1"/>
        <v>0</v>
      </c>
      <c r="N6" s="10">
        <f>I6/D6</f>
        <v>0.98042131564654733</v>
      </c>
    </row>
    <row r="7" spans="1:14" ht="31.5" x14ac:dyDescent="0.25">
      <c r="A7" s="34" t="s">
        <v>11</v>
      </c>
      <c r="B7" s="8" t="s">
        <v>12</v>
      </c>
      <c r="C7" s="8">
        <v>7010000000</v>
      </c>
      <c r="D7" s="9">
        <v>258799804.34</v>
      </c>
      <c r="E7" s="9"/>
      <c r="F7" s="19">
        <v>190404304.00999999</v>
      </c>
      <c r="G7" s="11">
        <f>D7-E7-F7-H7</f>
        <v>68395500.330000013</v>
      </c>
      <c r="H7" s="9"/>
      <c r="I7" s="9">
        <v>253805525.05000001</v>
      </c>
      <c r="J7" s="9"/>
      <c r="K7" s="9">
        <v>185683674.46000001</v>
      </c>
      <c r="L7" s="11">
        <f>I7-J7-K7-M7</f>
        <v>68121850.590000004</v>
      </c>
      <c r="M7" s="12"/>
      <c r="N7" s="10">
        <f t="shared" ref="N7:N50" si="2">I7/D7</f>
        <v>0.980702151986797</v>
      </c>
    </row>
    <row r="8" spans="1:14" ht="15.75" x14ac:dyDescent="0.25">
      <c r="A8" s="34" t="s">
        <v>13</v>
      </c>
      <c r="B8" s="8" t="s">
        <v>14</v>
      </c>
      <c r="C8" s="8">
        <v>7020000000</v>
      </c>
      <c r="D8" s="13">
        <v>1839079.42</v>
      </c>
      <c r="E8" s="9"/>
      <c r="F8" s="9">
        <v>835476</v>
      </c>
      <c r="G8" s="11">
        <f t="shared" ref="G8:G9" si="3">D8-E8-F8-H8</f>
        <v>1003603.4199999999</v>
      </c>
      <c r="H8" s="9"/>
      <c r="I8" s="13">
        <v>1828753.23</v>
      </c>
      <c r="J8" s="9"/>
      <c r="K8" s="13">
        <v>835476</v>
      </c>
      <c r="L8" s="11">
        <f t="shared" ref="L8:L9" si="4">I8-J8-K8-M8</f>
        <v>993277.23</v>
      </c>
      <c r="M8" s="12"/>
      <c r="N8" s="10">
        <f t="shared" si="2"/>
        <v>0.99438513101299353</v>
      </c>
    </row>
    <row r="9" spans="1:14" ht="47.25" x14ac:dyDescent="0.25">
      <c r="A9" s="34" t="s">
        <v>15</v>
      </c>
      <c r="B9" s="8" t="s">
        <v>16</v>
      </c>
      <c r="C9" s="8">
        <v>7030000000</v>
      </c>
      <c r="D9" s="9">
        <v>11545449.15</v>
      </c>
      <c r="E9" s="12"/>
      <c r="F9" s="36">
        <v>0</v>
      </c>
      <c r="G9" s="11">
        <f t="shared" si="3"/>
        <v>11545449.15</v>
      </c>
      <c r="H9" s="12"/>
      <c r="I9" s="9">
        <v>11221043.49</v>
      </c>
      <c r="J9" s="12"/>
      <c r="K9" s="12">
        <v>0</v>
      </c>
      <c r="L9" s="11">
        <f t="shared" si="4"/>
        <v>11221043.49</v>
      </c>
      <c r="M9" s="12"/>
      <c r="N9" s="10">
        <f t="shared" si="2"/>
        <v>0.97190185883760094</v>
      </c>
    </row>
    <row r="10" spans="1:14" ht="15.75" customHeight="1" x14ac:dyDescent="0.25">
      <c r="A10" s="34" t="s">
        <v>17</v>
      </c>
      <c r="B10" s="8" t="s">
        <v>22</v>
      </c>
      <c r="C10" s="8">
        <v>7100000000</v>
      </c>
      <c r="D10" s="19">
        <f>D11+D12+D13</f>
        <v>19209279.399999999</v>
      </c>
      <c r="E10" s="9">
        <f t="shared" ref="E10:M10" si="5">E11+E12+E13</f>
        <v>0</v>
      </c>
      <c r="F10" s="19">
        <f t="shared" si="5"/>
        <v>18353700</v>
      </c>
      <c r="G10" s="9">
        <f t="shared" si="5"/>
        <v>855579.40000000037</v>
      </c>
      <c r="H10" s="9">
        <f t="shared" si="5"/>
        <v>0</v>
      </c>
      <c r="I10" s="19">
        <f>I11+I12+I13</f>
        <v>16579088.210000001</v>
      </c>
      <c r="J10" s="9">
        <f t="shared" si="5"/>
        <v>0</v>
      </c>
      <c r="K10" s="9">
        <f t="shared" si="5"/>
        <v>15736600.390000001</v>
      </c>
      <c r="L10" s="9">
        <f t="shared" si="5"/>
        <v>842487.8200000003</v>
      </c>
      <c r="M10" s="9">
        <f t="shared" si="5"/>
        <v>0</v>
      </c>
      <c r="N10" s="10">
        <f t="shared" ref="N10:N12" si="6">I10/D10</f>
        <v>0.86307705066750195</v>
      </c>
    </row>
    <row r="11" spans="1:14" ht="47.25" x14ac:dyDescent="0.25">
      <c r="A11" s="34" t="s">
        <v>104</v>
      </c>
      <c r="B11" s="8" t="s">
        <v>25</v>
      </c>
      <c r="C11" s="8">
        <v>7110000000</v>
      </c>
      <c r="D11" s="35">
        <v>12503966.4</v>
      </c>
      <c r="E11" s="9"/>
      <c r="F11" s="35">
        <v>12123600</v>
      </c>
      <c r="G11" s="11">
        <f t="shared" ref="G11:G19" si="7">D11-E11-F11-H11</f>
        <v>380366.40000000037</v>
      </c>
      <c r="H11" s="9"/>
      <c r="I11" s="13">
        <v>11650739.220000001</v>
      </c>
      <c r="J11" s="9"/>
      <c r="K11" s="35">
        <v>11283464.4</v>
      </c>
      <c r="L11" s="11">
        <f t="shared" ref="L11:L13" si="8">I11-J11-K11-M11</f>
        <v>367274.8200000003</v>
      </c>
      <c r="M11" s="9"/>
      <c r="N11" s="10">
        <f t="shared" si="6"/>
        <v>0.93176347786731095</v>
      </c>
    </row>
    <row r="12" spans="1:14" ht="47.25" x14ac:dyDescent="0.25">
      <c r="A12" s="34" t="s">
        <v>106</v>
      </c>
      <c r="B12" s="8" t="s">
        <v>27</v>
      </c>
      <c r="C12" s="8">
        <v>7120000000</v>
      </c>
      <c r="D12" s="9">
        <v>6230100</v>
      </c>
      <c r="E12" s="9"/>
      <c r="F12" s="19">
        <v>6230100</v>
      </c>
      <c r="G12" s="11">
        <f t="shared" si="7"/>
        <v>0</v>
      </c>
      <c r="H12" s="9"/>
      <c r="I12" s="9">
        <v>4453135.99</v>
      </c>
      <c r="J12" s="9"/>
      <c r="K12" s="9">
        <v>4453135.99</v>
      </c>
      <c r="L12" s="11">
        <f t="shared" si="8"/>
        <v>0</v>
      </c>
      <c r="M12" s="9"/>
      <c r="N12" s="10">
        <f t="shared" si="6"/>
        <v>0.71477761031123099</v>
      </c>
    </row>
    <row r="13" spans="1:14" ht="15.75" x14ac:dyDescent="0.25">
      <c r="A13" s="37" t="s">
        <v>107</v>
      </c>
      <c r="B13" s="8" t="s">
        <v>99</v>
      </c>
      <c r="C13" s="8">
        <v>7130000000</v>
      </c>
      <c r="D13" s="9">
        <v>475213</v>
      </c>
      <c r="E13" s="9"/>
      <c r="F13" s="19"/>
      <c r="G13" s="11">
        <f t="shared" si="7"/>
        <v>475213</v>
      </c>
      <c r="H13" s="9"/>
      <c r="I13" s="9">
        <v>475213</v>
      </c>
      <c r="J13" s="9"/>
      <c r="K13" s="9">
        <v>0</v>
      </c>
      <c r="L13" s="11">
        <f t="shared" si="8"/>
        <v>475213</v>
      </c>
      <c r="M13" s="9"/>
      <c r="N13" s="10"/>
    </row>
    <row r="14" spans="1:14" ht="31.5" x14ac:dyDescent="0.25">
      <c r="A14" s="44" t="s">
        <v>19</v>
      </c>
      <c r="B14" s="45" t="s">
        <v>94</v>
      </c>
      <c r="C14" s="8">
        <v>7200000000</v>
      </c>
      <c r="D14" s="9">
        <f>D15</f>
        <v>9902063.8800000008</v>
      </c>
      <c r="E14" s="9"/>
      <c r="F14" s="19">
        <f>F15</f>
        <v>9406960.6899999995</v>
      </c>
      <c r="G14" s="9">
        <f t="shared" ref="G14" si="9">D14-E14-F14-H14</f>
        <v>495103.19000000134</v>
      </c>
      <c r="H14" s="9"/>
      <c r="I14" s="9">
        <f>I15</f>
        <v>9902063.8800000008</v>
      </c>
      <c r="J14" s="9"/>
      <c r="K14" s="9">
        <f>K15</f>
        <v>9406960.6899999995</v>
      </c>
      <c r="L14" s="9">
        <f t="shared" ref="L14:L17" si="10">I14-J14-K14-M14</f>
        <v>495103.19000000134</v>
      </c>
      <c r="M14" s="9"/>
      <c r="N14" s="10">
        <f t="shared" ref="N14" si="11">I14/D14</f>
        <v>1</v>
      </c>
    </row>
    <row r="15" spans="1:14" ht="31.5" x14ac:dyDescent="0.25">
      <c r="A15" s="44" t="s">
        <v>108</v>
      </c>
      <c r="B15" s="45" t="s">
        <v>101</v>
      </c>
      <c r="C15" s="8">
        <v>7210000000</v>
      </c>
      <c r="D15" s="9">
        <v>9902063.8800000008</v>
      </c>
      <c r="E15" s="9"/>
      <c r="F15" s="19">
        <v>9406960.6899999995</v>
      </c>
      <c r="G15" s="11">
        <f t="shared" si="7"/>
        <v>495103.19000000134</v>
      </c>
      <c r="H15" s="9"/>
      <c r="I15" s="9">
        <v>9902063.8800000008</v>
      </c>
      <c r="J15" s="9"/>
      <c r="K15" s="9">
        <v>9406960.6899999995</v>
      </c>
      <c r="L15" s="11">
        <f t="shared" si="10"/>
        <v>495103.19000000134</v>
      </c>
      <c r="M15" s="9"/>
      <c r="N15" s="10">
        <f t="shared" si="2"/>
        <v>1</v>
      </c>
    </row>
    <row r="16" spans="1:14" ht="31.5" x14ac:dyDescent="0.25">
      <c r="A16" s="34" t="s">
        <v>21</v>
      </c>
      <c r="B16" s="8" t="s">
        <v>18</v>
      </c>
      <c r="C16" s="59">
        <v>7300000000</v>
      </c>
      <c r="D16" s="13">
        <f>D17</f>
        <v>29971115.879999999</v>
      </c>
      <c r="E16" s="9"/>
      <c r="F16" s="35">
        <f>F17</f>
        <v>1725515.69</v>
      </c>
      <c r="G16" s="11">
        <f t="shared" ref="G16" si="12">D16-E16-F16-H16</f>
        <v>28245600.189999998</v>
      </c>
      <c r="H16" s="9"/>
      <c r="I16" s="13">
        <f>I17</f>
        <v>29955125.91</v>
      </c>
      <c r="J16" s="9"/>
      <c r="K16" s="13">
        <f>K17</f>
        <v>1725515.69</v>
      </c>
      <c r="L16" s="11">
        <f t="shared" ref="L16" si="13">I16-J16-K16-M16</f>
        <v>28229610.219999999</v>
      </c>
      <c r="M16" s="9"/>
      <c r="N16" s="10">
        <f t="shared" ref="N16:N18" si="14">I16/D16</f>
        <v>0.99946648733186916</v>
      </c>
    </row>
    <row r="17" spans="1:14" ht="31.5" x14ac:dyDescent="0.25">
      <c r="A17" s="44" t="s">
        <v>24</v>
      </c>
      <c r="B17" s="45" t="s">
        <v>102</v>
      </c>
      <c r="C17" s="8">
        <v>7310000000</v>
      </c>
      <c r="D17" s="9">
        <v>29971115.879999999</v>
      </c>
      <c r="E17" s="9"/>
      <c r="F17" s="19">
        <v>1725515.69</v>
      </c>
      <c r="G17" s="11">
        <f t="shared" si="7"/>
        <v>28245600.189999998</v>
      </c>
      <c r="H17" s="9"/>
      <c r="I17" s="9">
        <v>29955125.91</v>
      </c>
      <c r="J17" s="9"/>
      <c r="K17" s="9">
        <v>1725515.69</v>
      </c>
      <c r="L17" s="11">
        <f t="shared" si="10"/>
        <v>28229610.219999999</v>
      </c>
      <c r="M17" s="9"/>
      <c r="N17" s="10">
        <f t="shared" si="14"/>
        <v>0.99946648733186916</v>
      </c>
    </row>
    <row r="18" spans="1:14" ht="31.5" x14ac:dyDescent="0.25">
      <c r="A18" s="34" t="s">
        <v>28</v>
      </c>
      <c r="B18" s="8" t="s">
        <v>20</v>
      </c>
      <c r="C18" s="8">
        <v>7400000000</v>
      </c>
      <c r="D18" s="9">
        <f>D19</f>
        <v>30236117.09</v>
      </c>
      <c r="E18" s="9"/>
      <c r="F18" s="19">
        <f>F19</f>
        <v>14520025.439999999</v>
      </c>
      <c r="G18" s="11">
        <f>D18-E18-F18-H18</f>
        <v>15716091.65</v>
      </c>
      <c r="H18" s="9"/>
      <c r="I18" s="9">
        <f>I19</f>
        <v>30223022.09</v>
      </c>
      <c r="J18" s="9"/>
      <c r="K18" s="9">
        <f>K19</f>
        <v>14520025.439999999</v>
      </c>
      <c r="L18" s="11">
        <f t="shared" ref="L18:L19" si="15">I18-J18-K18-M18</f>
        <v>15702996.65</v>
      </c>
      <c r="M18" s="9"/>
      <c r="N18" s="10">
        <f t="shared" si="14"/>
        <v>0.99956690867544196</v>
      </c>
    </row>
    <row r="19" spans="1:14" ht="31.5" x14ac:dyDescent="0.25">
      <c r="A19" s="44" t="s">
        <v>30</v>
      </c>
      <c r="B19" s="45" t="s">
        <v>103</v>
      </c>
      <c r="C19" s="8">
        <v>7410000000</v>
      </c>
      <c r="D19" s="9">
        <v>30236117.09</v>
      </c>
      <c r="E19" s="9"/>
      <c r="F19" s="19">
        <v>14520025.439999999</v>
      </c>
      <c r="G19" s="11">
        <f t="shared" si="7"/>
        <v>15716091.65</v>
      </c>
      <c r="H19" s="9"/>
      <c r="I19" s="9">
        <v>30223022.09</v>
      </c>
      <c r="J19" s="9"/>
      <c r="K19" s="9">
        <v>14520025.439999999</v>
      </c>
      <c r="L19" s="11">
        <f t="shared" si="15"/>
        <v>15702996.65</v>
      </c>
      <c r="M19" s="9"/>
      <c r="N19" s="10">
        <f t="shared" ref="N19" si="16">I19/D19</f>
        <v>0.99956690867544196</v>
      </c>
    </row>
    <row r="20" spans="1:14" ht="31.5" customHeight="1" x14ac:dyDescent="0.25">
      <c r="A20" s="34" t="s">
        <v>38</v>
      </c>
      <c r="B20" s="8" t="s">
        <v>29</v>
      </c>
      <c r="C20" s="8">
        <v>7500000000</v>
      </c>
      <c r="D20" s="13">
        <f>D21+D22+D23+D24</f>
        <v>163198094.00999999</v>
      </c>
      <c r="E20" s="13">
        <f t="shared" ref="E20:H20" si="17">E21+E22+E23+E24</f>
        <v>0</v>
      </c>
      <c r="F20" s="35">
        <f t="shared" si="17"/>
        <v>89668667.189999998</v>
      </c>
      <c r="G20" s="13">
        <f t="shared" si="17"/>
        <v>73529426.819999993</v>
      </c>
      <c r="H20" s="13">
        <f t="shared" si="17"/>
        <v>0</v>
      </c>
      <c r="I20" s="13">
        <f>I21+I22+I23+I24</f>
        <v>138749628.40000001</v>
      </c>
      <c r="J20" s="13">
        <f t="shared" ref="J20:M20" si="18">J21+J22+J23+J24</f>
        <v>0</v>
      </c>
      <c r="K20" s="13">
        <f t="shared" si="18"/>
        <v>65282505.579999998</v>
      </c>
      <c r="L20" s="13">
        <f t="shared" si="18"/>
        <v>73467122.819999993</v>
      </c>
      <c r="M20" s="13">
        <f t="shared" si="18"/>
        <v>0</v>
      </c>
      <c r="N20" s="10">
        <f t="shared" si="2"/>
        <v>0.85019147583609711</v>
      </c>
    </row>
    <row r="21" spans="1:14" ht="31.5" x14ac:dyDescent="0.25">
      <c r="A21" s="34" t="s">
        <v>43</v>
      </c>
      <c r="B21" s="8" t="s">
        <v>31</v>
      </c>
      <c r="C21" s="8">
        <v>7510000000</v>
      </c>
      <c r="D21" s="13">
        <v>4591054.03</v>
      </c>
      <c r="E21" s="9"/>
      <c r="F21" s="35">
        <v>0</v>
      </c>
      <c r="G21" s="11">
        <f t="shared" ref="G21:G24" si="19">D21-E21-F21-H21</f>
        <v>4591054.03</v>
      </c>
      <c r="H21" s="9"/>
      <c r="I21" s="13">
        <v>4591054.03</v>
      </c>
      <c r="J21" s="9"/>
      <c r="K21" s="13">
        <v>0</v>
      </c>
      <c r="L21" s="11">
        <f t="shared" ref="L21:L24" si="20">I21-J21-K21-M21</f>
        <v>4591054.03</v>
      </c>
      <c r="M21" s="9"/>
      <c r="N21" s="10">
        <f t="shared" si="2"/>
        <v>1</v>
      </c>
    </row>
    <row r="22" spans="1:14" ht="31.5" x14ac:dyDescent="0.25">
      <c r="A22" s="34" t="s">
        <v>44</v>
      </c>
      <c r="B22" s="8" t="s">
        <v>33</v>
      </c>
      <c r="C22" s="8">
        <v>7520000000</v>
      </c>
      <c r="D22" s="9">
        <v>8576156.7899999991</v>
      </c>
      <c r="E22" s="9"/>
      <c r="F22" s="19">
        <v>199960</v>
      </c>
      <c r="G22" s="11">
        <f t="shared" si="19"/>
        <v>8376196.7899999991</v>
      </c>
      <c r="H22" s="9"/>
      <c r="I22" s="9">
        <v>8467292.7899999991</v>
      </c>
      <c r="J22" s="9"/>
      <c r="K22" s="9">
        <v>153400</v>
      </c>
      <c r="L22" s="11">
        <f t="shared" si="20"/>
        <v>8313892.7899999991</v>
      </c>
      <c r="M22" s="9"/>
      <c r="N22" s="10">
        <f t="shared" si="2"/>
        <v>0.98730620222254584</v>
      </c>
    </row>
    <row r="23" spans="1:14" ht="47.25" x14ac:dyDescent="0.25">
      <c r="A23" s="34" t="s">
        <v>45</v>
      </c>
      <c r="B23" s="8" t="s">
        <v>35</v>
      </c>
      <c r="C23" s="8">
        <v>7530000000</v>
      </c>
      <c r="D23" s="13">
        <v>99594061.599999994</v>
      </c>
      <c r="E23" s="9"/>
      <c r="F23" s="35">
        <v>87209659</v>
      </c>
      <c r="G23" s="11">
        <f t="shared" si="19"/>
        <v>12384402.599999994</v>
      </c>
      <c r="H23" s="9"/>
      <c r="I23" s="35">
        <v>75254459.989999995</v>
      </c>
      <c r="J23" s="9"/>
      <c r="K23" s="13">
        <v>62870057.390000001</v>
      </c>
      <c r="L23" s="11">
        <f t="shared" si="20"/>
        <v>12384402.599999994</v>
      </c>
      <c r="M23" s="9"/>
      <c r="N23" s="10">
        <f t="shared" si="2"/>
        <v>0.75561191883352208</v>
      </c>
    </row>
    <row r="24" spans="1:14" ht="47.25" x14ac:dyDescent="0.25">
      <c r="A24" s="34" t="s">
        <v>112</v>
      </c>
      <c r="B24" s="8" t="s">
        <v>36</v>
      </c>
      <c r="C24" s="8">
        <v>7540000000</v>
      </c>
      <c r="D24" s="9">
        <v>50436821.590000004</v>
      </c>
      <c r="E24" s="9"/>
      <c r="F24" s="19">
        <v>2259048.19</v>
      </c>
      <c r="G24" s="11">
        <f t="shared" si="19"/>
        <v>48177773.400000006</v>
      </c>
      <c r="H24" s="9"/>
      <c r="I24" s="9">
        <v>50436821.590000004</v>
      </c>
      <c r="J24" s="9"/>
      <c r="K24" s="9">
        <v>2259048.19</v>
      </c>
      <c r="L24" s="11">
        <f t="shared" si="20"/>
        <v>48177773.400000006</v>
      </c>
      <c r="M24" s="9"/>
      <c r="N24" s="10">
        <f t="shared" si="2"/>
        <v>1</v>
      </c>
    </row>
    <row r="25" spans="1:14" ht="31.5" customHeight="1" x14ac:dyDescent="0.25">
      <c r="A25" s="38" t="s">
        <v>46</v>
      </c>
      <c r="B25" s="14" t="s">
        <v>39</v>
      </c>
      <c r="C25" s="14">
        <v>7600000000</v>
      </c>
      <c r="D25" s="9">
        <f>D26+D27+D28</f>
        <v>21100412.23</v>
      </c>
      <c r="E25" s="9">
        <f t="shared" ref="E25:M25" si="21">E26+E27+E28</f>
        <v>0</v>
      </c>
      <c r="F25" s="19">
        <f t="shared" si="21"/>
        <v>0</v>
      </c>
      <c r="G25" s="9">
        <f t="shared" si="21"/>
        <v>21100412.23</v>
      </c>
      <c r="H25" s="9">
        <f t="shared" si="21"/>
        <v>0</v>
      </c>
      <c r="I25" s="9">
        <f t="shared" si="21"/>
        <v>19483983.43</v>
      </c>
      <c r="J25" s="9">
        <f t="shared" si="21"/>
        <v>0</v>
      </c>
      <c r="K25" s="9">
        <f t="shared" si="21"/>
        <v>0</v>
      </c>
      <c r="L25" s="9">
        <f t="shared" si="21"/>
        <v>19483983.43</v>
      </c>
      <c r="M25" s="9">
        <f t="shared" si="21"/>
        <v>0</v>
      </c>
      <c r="N25" s="10">
        <f t="shared" si="2"/>
        <v>0.92339349665871429</v>
      </c>
    </row>
    <row r="26" spans="1:14" ht="63" x14ac:dyDescent="0.25">
      <c r="A26" s="38" t="s">
        <v>110</v>
      </c>
      <c r="B26" s="14" t="s">
        <v>40</v>
      </c>
      <c r="C26" s="14">
        <v>7610000000</v>
      </c>
      <c r="D26" s="9">
        <v>20850412.23</v>
      </c>
      <c r="E26" s="9"/>
      <c r="F26" s="19">
        <v>0</v>
      </c>
      <c r="G26" s="11">
        <f t="shared" ref="G26:G29" si="22">D26-E26-F26-H26</f>
        <v>20850412.23</v>
      </c>
      <c r="H26" s="9"/>
      <c r="I26" s="9">
        <v>19233983.43</v>
      </c>
      <c r="J26" s="9"/>
      <c r="K26" s="9">
        <v>0</v>
      </c>
      <c r="L26" s="11">
        <f t="shared" ref="L26:L29" si="23">I26-J26-K26-M26</f>
        <v>19233983.43</v>
      </c>
      <c r="M26" s="9"/>
      <c r="N26" s="10">
        <f t="shared" si="2"/>
        <v>0.92247497161354686</v>
      </c>
    </row>
    <row r="27" spans="1:14" ht="31.5" x14ac:dyDescent="0.25">
      <c r="A27" s="38" t="s">
        <v>105</v>
      </c>
      <c r="B27" s="14" t="s">
        <v>41</v>
      </c>
      <c r="C27" s="14">
        <v>7620000000</v>
      </c>
      <c r="D27" s="13">
        <v>1000</v>
      </c>
      <c r="E27" s="9"/>
      <c r="F27" s="35">
        <v>0</v>
      </c>
      <c r="G27" s="11">
        <f t="shared" si="22"/>
        <v>1000</v>
      </c>
      <c r="H27" s="9"/>
      <c r="I27" s="13">
        <v>1000</v>
      </c>
      <c r="J27" s="9"/>
      <c r="K27" s="13">
        <v>0</v>
      </c>
      <c r="L27" s="11">
        <f t="shared" si="23"/>
        <v>1000</v>
      </c>
      <c r="M27" s="9"/>
      <c r="N27" s="10">
        <f t="shared" si="2"/>
        <v>1</v>
      </c>
    </row>
    <row r="28" spans="1:14" ht="47.25" x14ac:dyDescent="0.25">
      <c r="A28" s="38" t="s">
        <v>109</v>
      </c>
      <c r="B28" s="14" t="s">
        <v>42</v>
      </c>
      <c r="C28" s="14">
        <v>7630000000</v>
      </c>
      <c r="D28" s="9">
        <v>249000</v>
      </c>
      <c r="E28" s="9"/>
      <c r="F28" s="19">
        <v>0</v>
      </c>
      <c r="G28" s="11">
        <f t="shared" si="22"/>
        <v>249000</v>
      </c>
      <c r="H28" s="9"/>
      <c r="I28" s="9">
        <v>249000</v>
      </c>
      <c r="J28" s="9"/>
      <c r="K28" s="9">
        <v>0</v>
      </c>
      <c r="L28" s="11">
        <f t="shared" si="23"/>
        <v>249000</v>
      </c>
      <c r="M28" s="9"/>
      <c r="N28" s="10">
        <f t="shared" si="2"/>
        <v>1</v>
      </c>
    </row>
    <row r="29" spans="1:14" ht="15.75" x14ac:dyDescent="0.25">
      <c r="A29" s="34" t="s">
        <v>48</v>
      </c>
      <c r="B29" s="43" t="s">
        <v>47</v>
      </c>
      <c r="C29" s="8">
        <v>7700000000</v>
      </c>
      <c r="D29" s="9">
        <f>D30</f>
        <v>2718612.6</v>
      </c>
      <c r="E29" s="9"/>
      <c r="F29" s="19">
        <f>F30</f>
        <v>2703612.6</v>
      </c>
      <c r="G29" s="9">
        <f t="shared" si="22"/>
        <v>15000</v>
      </c>
      <c r="H29" s="9"/>
      <c r="I29" s="9">
        <f>I30</f>
        <v>15000</v>
      </c>
      <c r="J29" s="9"/>
      <c r="K29" s="9">
        <v>0</v>
      </c>
      <c r="L29" s="9">
        <f t="shared" si="23"/>
        <v>15000</v>
      </c>
      <c r="M29" s="9"/>
      <c r="N29" s="10">
        <f t="shared" si="2"/>
        <v>5.5175202233668742E-3</v>
      </c>
    </row>
    <row r="30" spans="1:14" ht="31.5" x14ac:dyDescent="0.25">
      <c r="A30" s="38" t="s">
        <v>52</v>
      </c>
      <c r="B30" s="14" t="s">
        <v>111</v>
      </c>
      <c r="C30" s="60">
        <v>7710000000</v>
      </c>
      <c r="D30" s="9">
        <v>2718612.6</v>
      </c>
      <c r="E30" s="9"/>
      <c r="F30" s="19">
        <v>2703612.6</v>
      </c>
      <c r="G30" s="11">
        <f t="shared" ref="G30" si="24">D30-E30-F30-H30</f>
        <v>15000</v>
      </c>
      <c r="H30" s="9"/>
      <c r="I30" s="9">
        <v>15000</v>
      </c>
      <c r="J30" s="9"/>
      <c r="K30" s="9">
        <v>0</v>
      </c>
      <c r="L30" s="11">
        <f t="shared" ref="L30" si="25">I30-J30-K30-M30</f>
        <v>15000</v>
      </c>
      <c r="M30" s="9"/>
      <c r="N30" s="10">
        <f t="shared" ref="N30" si="26">I30/D30</f>
        <v>5.5175202233668742E-3</v>
      </c>
    </row>
    <row r="31" spans="1:14" ht="15.75" customHeight="1" x14ac:dyDescent="0.25">
      <c r="A31" s="38" t="s">
        <v>54</v>
      </c>
      <c r="B31" s="14" t="s">
        <v>49</v>
      </c>
      <c r="C31" s="14">
        <v>7800000000</v>
      </c>
      <c r="D31" s="9">
        <f>D32+D33</f>
        <v>22556333.420000002</v>
      </c>
      <c r="E31" s="9">
        <f t="shared" ref="E31:H31" si="27">E32+E33</f>
        <v>0</v>
      </c>
      <c r="F31" s="19">
        <f t="shared" si="27"/>
        <v>9622866.75</v>
      </c>
      <c r="G31" s="9">
        <f t="shared" si="27"/>
        <v>12933466.670000002</v>
      </c>
      <c r="H31" s="9">
        <f t="shared" si="27"/>
        <v>0</v>
      </c>
      <c r="I31" s="9">
        <f>I32+I33</f>
        <v>22556333.420000002</v>
      </c>
      <c r="J31" s="9">
        <f t="shared" ref="J31:M31" si="28">J32+J33</f>
        <v>0</v>
      </c>
      <c r="K31" s="9">
        <f t="shared" si="28"/>
        <v>9622866.75</v>
      </c>
      <c r="L31" s="9">
        <f t="shared" si="28"/>
        <v>12933466.670000002</v>
      </c>
      <c r="M31" s="9">
        <f t="shared" si="28"/>
        <v>0</v>
      </c>
      <c r="N31" s="10">
        <f t="shared" si="2"/>
        <v>1</v>
      </c>
    </row>
    <row r="32" spans="1:14" ht="31.5" x14ac:dyDescent="0.25">
      <c r="A32" s="38" t="s">
        <v>58</v>
      </c>
      <c r="B32" s="14" t="s">
        <v>50</v>
      </c>
      <c r="C32" s="14">
        <v>7810000000</v>
      </c>
      <c r="D32" s="19">
        <v>22106333.420000002</v>
      </c>
      <c r="E32" s="9"/>
      <c r="F32" s="19">
        <v>9622866.75</v>
      </c>
      <c r="G32" s="11">
        <f t="shared" ref="G32:G33" si="29">D32-E32-F32-H32</f>
        <v>12483466.670000002</v>
      </c>
      <c r="H32" s="9"/>
      <c r="I32" s="19">
        <v>22106333.420000002</v>
      </c>
      <c r="J32" s="9"/>
      <c r="K32" s="9">
        <v>9622866.75</v>
      </c>
      <c r="L32" s="11">
        <f t="shared" ref="L32:L33" si="30">I32-J32-K32-M32</f>
        <v>12483466.670000002</v>
      </c>
      <c r="M32" s="9"/>
      <c r="N32" s="10">
        <f t="shared" si="2"/>
        <v>1</v>
      </c>
    </row>
    <row r="33" spans="1:14" ht="47.25" x14ac:dyDescent="0.25">
      <c r="A33" s="38" t="s">
        <v>59</v>
      </c>
      <c r="B33" s="16" t="s">
        <v>51</v>
      </c>
      <c r="C33" s="14">
        <v>7820000000</v>
      </c>
      <c r="D33" s="9">
        <v>450000</v>
      </c>
      <c r="E33" s="9"/>
      <c r="F33" s="19">
        <v>0</v>
      </c>
      <c r="G33" s="9">
        <f t="shared" si="29"/>
        <v>450000</v>
      </c>
      <c r="H33" s="9"/>
      <c r="I33" s="9">
        <v>450000</v>
      </c>
      <c r="J33" s="9"/>
      <c r="K33" s="9">
        <v>0</v>
      </c>
      <c r="L33" s="9">
        <f t="shared" si="30"/>
        <v>450000</v>
      </c>
      <c r="M33" s="9"/>
      <c r="N33" s="10">
        <f t="shared" si="2"/>
        <v>1</v>
      </c>
    </row>
    <row r="34" spans="1:14" ht="31.5" x14ac:dyDescent="0.25">
      <c r="A34" s="38" t="s">
        <v>60</v>
      </c>
      <c r="B34" s="14" t="s">
        <v>55</v>
      </c>
      <c r="C34" s="14">
        <v>7900000000</v>
      </c>
      <c r="D34" s="9">
        <f>D35+D36</f>
        <v>4666539.3099999996</v>
      </c>
      <c r="E34" s="9">
        <f t="shared" ref="E34:H34" si="31">E35+E36</f>
        <v>0</v>
      </c>
      <c r="F34" s="19">
        <f t="shared" si="31"/>
        <v>0</v>
      </c>
      <c r="G34" s="9">
        <f t="shared" si="31"/>
        <v>4666539.3099999996</v>
      </c>
      <c r="H34" s="9">
        <f t="shared" si="31"/>
        <v>0</v>
      </c>
      <c r="I34" s="9">
        <f>I35+I36</f>
        <v>4666539.3099999996</v>
      </c>
      <c r="J34" s="9">
        <f t="shared" ref="J34:M34" si="32">J35+J36</f>
        <v>0</v>
      </c>
      <c r="K34" s="9">
        <f t="shared" si="32"/>
        <v>0</v>
      </c>
      <c r="L34" s="9">
        <f t="shared" si="32"/>
        <v>4666539.3099999996</v>
      </c>
      <c r="M34" s="9">
        <f t="shared" si="32"/>
        <v>0</v>
      </c>
      <c r="N34" s="10">
        <f t="shared" si="2"/>
        <v>1</v>
      </c>
    </row>
    <row r="35" spans="1:14" ht="47.25" x14ac:dyDescent="0.25">
      <c r="A35" s="38" t="s">
        <v>113</v>
      </c>
      <c r="B35" s="14" t="s">
        <v>56</v>
      </c>
      <c r="C35" s="14">
        <v>7910000000</v>
      </c>
      <c r="D35" s="9">
        <v>4666539.3099999996</v>
      </c>
      <c r="E35" s="9"/>
      <c r="F35" s="19"/>
      <c r="G35" s="11">
        <f t="shared" ref="G35:G50" si="33">D35-E35-F35-H35</f>
        <v>4666539.3099999996</v>
      </c>
      <c r="H35" s="9"/>
      <c r="I35" s="9">
        <v>4666539.3099999996</v>
      </c>
      <c r="J35" s="9"/>
      <c r="K35" s="9">
        <v>0</v>
      </c>
      <c r="L35" s="11">
        <f t="shared" ref="L35:L37" si="34">I35-J35-K35-M35</f>
        <v>4666539.3099999996</v>
      </c>
      <c r="M35" s="9"/>
      <c r="N35" s="10">
        <f t="shared" si="2"/>
        <v>1</v>
      </c>
    </row>
    <row r="36" spans="1:14" ht="47.25" x14ac:dyDescent="0.25">
      <c r="A36" s="34" t="s">
        <v>114</v>
      </c>
      <c r="B36" s="14" t="s">
        <v>57</v>
      </c>
      <c r="C36" s="14">
        <v>7920000000</v>
      </c>
      <c r="D36" s="9">
        <v>0</v>
      </c>
      <c r="E36" s="9"/>
      <c r="F36" s="19">
        <v>0</v>
      </c>
      <c r="G36" s="9">
        <f t="shared" si="33"/>
        <v>0</v>
      </c>
      <c r="H36" s="9"/>
      <c r="I36" s="9">
        <v>0</v>
      </c>
      <c r="J36" s="9"/>
      <c r="K36" s="9">
        <v>0</v>
      </c>
      <c r="L36" s="9">
        <f t="shared" si="34"/>
        <v>0</v>
      </c>
      <c r="M36" s="9"/>
      <c r="N36" s="10" t="e">
        <f t="shared" si="2"/>
        <v>#DIV/0!</v>
      </c>
    </row>
    <row r="37" spans="1:14" ht="31.5" x14ac:dyDescent="0.25">
      <c r="A37" s="34" t="s">
        <v>62</v>
      </c>
      <c r="B37" s="8" t="s">
        <v>61</v>
      </c>
      <c r="C37" s="61">
        <v>8000000000</v>
      </c>
      <c r="D37" s="9">
        <f>D38</f>
        <v>4022</v>
      </c>
      <c r="E37" s="9"/>
      <c r="F37" s="19">
        <f>F38</f>
        <v>4022</v>
      </c>
      <c r="G37" s="9">
        <f t="shared" si="33"/>
        <v>0</v>
      </c>
      <c r="H37" s="9"/>
      <c r="I37" s="9">
        <f>I38</f>
        <v>4022</v>
      </c>
      <c r="J37" s="9"/>
      <c r="K37" s="9">
        <f>K38</f>
        <v>4022</v>
      </c>
      <c r="L37" s="9">
        <f t="shared" si="34"/>
        <v>0</v>
      </c>
      <c r="M37" s="9"/>
      <c r="N37" s="10">
        <f t="shared" si="2"/>
        <v>1</v>
      </c>
    </row>
    <row r="38" spans="1:14" ht="31.5" x14ac:dyDescent="0.25">
      <c r="A38" s="34" t="s">
        <v>66</v>
      </c>
      <c r="B38" s="14" t="s">
        <v>115</v>
      </c>
      <c r="C38" s="14">
        <v>8010000000</v>
      </c>
      <c r="D38" s="9">
        <v>4022</v>
      </c>
      <c r="E38" s="9"/>
      <c r="F38" s="19">
        <v>4022</v>
      </c>
      <c r="G38" s="9">
        <f t="shared" ref="G38" si="35">D38-E38-F38-H38</f>
        <v>0</v>
      </c>
      <c r="H38" s="9"/>
      <c r="I38" s="9">
        <v>4022</v>
      </c>
      <c r="J38" s="9"/>
      <c r="K38" s="9">
        <v>4022</v>
      </c>
      <c r="L38" s="9">
        <f t="shared" ref="L38" si="36">I38-J38-K38-M38</f>
        <v>0</v>
      </c>
      <c r="M38" s="9"/>
      <c r="N38" s="10">
        <f t="shared" ref="N38" si="37">I38/D38</f>
        <v>1</v>
      </c>
    </row>
    <row r="39" spans="1:14" ht="15.75" customHeight="1" x14ac:dyDescent="0.25">
      <c r="A39" s="38" t="s">
        <v>68</v>
      </c>
      <c r="B39" s="14" t="s">
        <v>63</v>
      </c>
      <c r="C39" s="14">
        <v>8100000000</v>
      </c>
      <c r="D39" s="9">
        <f>D40+D41</f>
        <v>13070414.720000001</v>
      </c>
      <c r="E39" s="9">
        <f t="shared" ref="E39:H39" si="38">E40+E41</f>
        <v>0</v>
      </c>
      <c r="F39" s="19">
        <f t="shared" si="38"/>
        <v>482639.44</v>
      </c>
      <c r="G39" s="9">
        <f t="shared" si="38"/>
        <v>12587775.280000001</v>
      </c>
      <c r="H39" s="9">
        <f t="shared" si="38"/>
        <v>0</v>
      </c>
      <c r="I39" s="9">
        <f>I40+I41</f>
        <v>12428528.109999999</v>
      </c>
      <c r="J39" s="9">
        <f t="shared" ref="J39:M39" si="39">J40+J41</f>
        <v>0</v>
      </c>
      <c r="K39" s="9">
        <f t="shared" si="39"/>
        <v>482639.44</v>
      </c>
      <c r="L39" s="9">
        <f t="shared" si="39"/>
        <v>11945888.67</v>
      </c>
      <c r="M39" s="9">
        <f t="shared" si="39"/>
        <v>0</v>
      </c>
      <c r="N39" s="10">
        <f t="shared" si="2"/>
        <v>0.9508901114654148</v>
      </c>
    </row>
    <row r="40" spans="1:14" ht="47.25" x14ac:dyDescent="0.25">
      <c r="A40" s="38" t="s">
        <v>74</v>
      </c>
      <c r="B40" s="14" t="s">
        <v>64</v>
      </c>
      <c r="C40" s="14">
        <v>8110000000</v>
      </c>
      <c r="D40" s="9">
        <v>6012493.3200000003</v>
      </c>
      <c r="E40" s="9"/>
      <c r="F40" s="19">
        <v>347826.19</v>
      </c>
      <c r="G40" s="11">
        <f t="shared" si="33"/>
        <v>5664667.1299999999</v>
      </c>
      <c r="H40" s="9"/>
      <c r="I40" s="9">
        <v>6012493.3200000003</v>
      </c>
      <c r="J40" s="9"/>
      <c r="K40" s="9">
        <v>347826.19</v>
      </c>
      <c r="L40" s="11">
        <f t="shared" ref="L40:L41" si="40">I40-J40-K40-M40</f>
        <v>5664667.1299999999</v>
      </c>
      <c r="M40" s="9"/>
      <c r="N40" s="10">
        <f t="shared" si="2"/>
        <v>1</v>
      </c>
    </row>
    <row r="41" spans="1:14" ht="31.5" x14ac:dyDescent="0.25">
      <c r="A41" s="38" t="s">
        <v>73</v>
      </c>
      <c r="B41" s="16" t="s">
        <v>65</v>
      </c>
      <c r="C41" s="14">
        <v>8120000000</v>
      </c>
      <c r="D41" s="9">
        <v>7057921.4000000004</v>
      </c>
      <c r="E41" s="9"/>
      <c r="F41" s="19">
        <v>134813.25</v>
      </c>
      <c r="G41" s="9">
        <f t="shared" si="33"/>
        <v>6923108.1500000004</v>
      </c>
      <c r="H41" s="9"/>
      <c r="I41" s="9">
        <v>6416034.79</v>
      </c>
      <c r="J41" s="9"/>
      <c r="K41" s="9">
        <v>134813.25</v>
      </c>
      <c r="L41" s="9">
        <f t="shared" si="40"/>
        <v>6281221.54</v>
      </c>
      <c r="M41" s="9"/>
      <c r="N41" s="10">
        <f t="shared" si="2"/>
        <v>0.90905444058926466</v>
      </c>
    </row>
    <row r="42" spans="1:14" ht="47.25" customHeight="1" x14ac:dyDescent="0.25">
      <c r="A42" s="38" t="s">
        <v>75</v>
      </c>
      <c r="B42" s="14" t="s">
        <v>69</v>
      </c>
      <c r="C42" s="14">
        <v>8200000000</v>
      </c>
      <c r="D42" s="9">
        <f>D43+D44</f>
        <v>8436324.2300000004</v>
      </c>
      <c r="E42" s="9">
        <f t="shared" ref="E42:H42" si="41">E43+E44</f>
        <v>0</v>
      </c>
      <c r="F42" s="19">
        <f t="shared" si="41"/>
        <v>0</v>
      </c>
      <c r="G42" s="9">
        <f t="shared" si="41"/>
        <v>8436324.2300000004</v>
      </c>
      <c r="H42" s="9">
        <f t="shared" si="41"/>
        <v>0</v>
      </c>
      <c r="I42" s="9">
        <f>I43+I44</f>
        <v>8436273.4800000004</v>
      </c>
      <c r="J42" s="9">
        <f t="shared" ref="J42:M42" si="42">J43+J44</f>
        <v>0</v>
      </c>
      <c r="K42" s="9">
        <f t="shared" si="42"/>
        <v>0</v>
      </c>
      <c r="L42" s="9">
        <f t="shared" si="42"/>
        <v>8436273.4800000004</v>
      </c>
      <c r="M42" s="9">
        <f t="shared" si="42"/>
        <v>0</v>
      </c>
      <c r="N42" s="10">
        <f t="shared" si="2"/>
        <v>0.99999398434690079</v>
      </c>
    </row>
    <row r="43" spans="1:14" ht="31.5" x14ac:dyDescent="0.25">
      <c r="A43" s="39" t="s">
        <v>82</v>
      </c>
      <c r="B43" s="14" t="s">
        <v>70</v>
      </c>
      <c r="C43" s="14">
        <v>8210000000</v>
      </c>
      <c r="D43" s="9">
        <v>610500</v>
      </c>
      <c r="E43" s="9"/>
      <c r="F43" s="19">
        <v>0</v>
      </c>
      <c r="G43" s="11">
        <f t="shared" si="33"/>
        <v>610500</v>
      </c>
      <c r="H43" s="9"/>
      <c r="I43" s="9">
        <v>610500</v>
      </c>
      <c r="J43" s="9"/>
      <c r="K43" s="9">
        <v>0</v>
      </c>
      <c r="L43" s="11">
        <f t="shared" ref="L43:L44" si="43">I43-J43-K43-M43</f>
        <v>610500</v>
      </c>
      <c r="M43" s="9"/>
      <c r="N43" s="10">
        <f t="shared" si="2"/>
        <v>1</v>
      </c>
    </row>
    <row r="44" spans="1:14" ht="31.5" x14ac:dyDescent="0.25">
      <c r="A44" s="38" t="s">
        <v>80</v>
      </c>
      <c r="B44" s="16" t="s">
        <v>71</v>
      </c>
      <c r="C44" s="14">
        <v>8220000000</v>
      </c>
      <c r="D44" s="9">
        <v>7825824.2300000004</v>
      </c>
      <c r="E44" s="9"/>
      <c r="F44" s="19">
        <v>0</v>
      </c>
      <c r="G44" s="9">
        <f t="shared" si="33"/>
        <v>7825824.2300000004</v>
      </c>
      <c r="H44" s="9"/>
      <c r="I44" s="9">
        <v>7825773.4800000004</v>
      </c>
      <c r="J44" s="9"/>
      <c r="K44" s="9">
        <v>0</v>
      </c>
      <c r="L44" s="9">
        <f t="shared" si="43"/>
        <v>7825773.4800000004</v>
      </c>
      <c r="M44" s="9"/>
      <c r="N44" s="10">
        <f t="shared" si="2"/>
        <v>0.99999351506007439</v>
      </c>
    </row>
    <row r="45" spans="1:14" ht="31.5" customHeight="1" x14ac:dyDescent="0.25">
      <c r="A45" s="38" t="s">
        <v>83</v>
      </c>
      <c r="B45" s="14" t="s">
        <v>76</v>
      </c>
      <c r="C45" s="16">
        <v>8300000000</v>
      </c>
      <c r="D45" s="9">
        <f>D46+D47+D48+D49</f>
        <v>55815738.390000001</v>
      </c>
      <c r="E45" s="9">
        <f t="shared" ref="E45:M45" si="44">E46+E47+E48+E49</f>
        <v>0</v>
      </c>
      <c r="F45" s="19">
        <f t="shared" si="44"/>
        <v>3864450.57</v>
      </c>
      <c r="G45" s="9">
        <f t="shared" si="44"/>
        <v>51951287.82</v>
      </c>
      <c r="H45" s="9">
        <f t="shared" si="44"/>
        <v>0</v>
      </c>
      <c r="I45" s="9">
        <f t="shared" si="44"/>
        <v>55560800.050000004</v>
      </c>
      <c r="J45" s="9">
        <f t="shared" si="44"/>
        <v>0</v>
      </c>
      <c r="K45" s="9">
        <f t="shared" si="44"/>
        <v>3666993.81</v>
      </c>
      <c r="L45" s="9">
        <f t="shared" si="44"/>
        <v>51893806.240000002</v>
      </c>
      <c r="M45" s="9">
        <f t="shared" si="44"/>
        <v>0</v>
      </c>
      <c r="N45" s="10">
        <f t="shared" si="2"/>
        <v>0.99543250080795009</v>
      </c>
    </row>
    <row r="46" spans="1:14" ht="31.5" x14ac:dyDescent="0.25">
      <c r="A46" s="39" t="s">
        <v>116</v>
      </c>
      <c r="B46" s="14" t="s">
        <v>77</v>
      </c>
      <c r="C46" s="14">
        <v>8310000000</v>
      </c>
      <c r="D46" s="9">
        <v>70027.27</v>
      </c>
      <c r="E46" s="9"/>
      <c r="F46" s="19">
        <v>0</v>
      </c>
      <c r="G46" s="9">
        <f t="shared" si="33"/>
        <v>70027.27</v>
      </c>
      <c r="H46" s="9"/>
      <c r="I46" s="9">
        <v>70027.27</v>
      </c>
      <c r="J46" s="9"/>
      <c r="K46" s="9">
        <v>0</v>
      </c>
      <c r="L46" s="11">
        <f t="shared" ref="L46:L50" si="45">I46-J46-K46-M46</f>
        <v>70027.27</v>
      </c>
      <c r="M46" s="9"/>
      <c r="N46" s="10">
        <f t="shared" si="2"/>
        <v>1</v>
      </c>
    </row>
    <row r="47" spans="1:14" ht="31.5" x14ac:dyDescent="0.25">
      <c r="A47" s="38" t="s">
        <v>117</v>
      </c>
      <c r="B47" s="14" t="s">
        <v>78</v>
      </c>
      <c r="C47" s="14">
        <v>8320000000</v>
      </c>
      <c r="D47" s="9">
        <v>583554</v>
      </c>
      <c r="E47" s="9"/>
      <c r="F47" s="19">
        <v>0</v>
      </c>
      <c r="G47" s="9">
        <f t="shared" si="33"/>
        <v>583554</v>
      </c>
      <c r="H47" s="9"/>
      <c r="I47" s="9">
        <v>531127</v>
      </c>
      <c r="J47" s="9"/>
      <c r="K47" s="9">
        <v>0</v>
      </c>
      <c r="L47" s="9">
        <f t="shared" si="45"/>
        <v>531127</v>
      </c>
      <c r="M47" s="9"/>
      <c r="N47" s="10">
        <f t="shared" si="2"/>
        <v>0.91015912837543744</v>
      </c>
    </row>
    <row r="48" spans="1:14" ht="31.5" x14ac:dyDescent="0.25">
      <c r="A48" s="38" t="s">
        <v>118</v>
      </c>
      <c r="B48" s="14" t="s">
        <v>79</v>
      </c>
      <c r="C48" s="14">
        <v>8330000000</v>
      </c>
      <c r="D48" s="9">
        <v>39790545.619999997</v>
      </c>
      <c r="E48" s="19"/>
      <c r="F48" s="19">
        <v>3864450.57</v>
      </c>
      <c r="G48" s="9">
        <f t="shared" si="33"/>
        <v>35926095.049999997</v>
      </c>
      <c r="H48" s="9"/>
      <c r="I48" s="9">
        <v>39588034.280000001</v>
      </c>
      <c r="J48" s="19"/>
      <c r="K48" s="19">
        <v>3666993.81</v>
      </c>
      <c r="L48" s="11">
        <f t="shared" si="45"/>
        <v>35921040.469999999</v>
      </c>
      <c r="M48" s="9"/>
      <c r="N48" s="10">
        <f t="shared" si="2"/>
        <v>0.99491056639599817</v>
      </c>
    </row>
    <row r="49" spans="1:164" ht="47.25" x14ac:dyDescent="0.25">
      <c r="A49" s="38" t="s">
        <v>119</v>
      </c>
      <c r="B49" s="8" t="s">
        <v>86</v>
      </c>
      <c r="C49" s="8">
        <v>8340000000</v>
      </c>
      <c r="D49" s="9">
        <v>15371611.5</v>
      </c>
      <c r="E49" s="9"/>
      <c r="F49" s="19">
        <v>0</v>
      </c>
      <c r="G49" s="9">
        <f t="shared" si="33"/>
        <v>15371611.5</v>
      </c>
      <c r="H49" s="9"/>
      <c r="I49" s="9">
        <v>15371611.5</v>
      </c>
      <c r="J49" s="9"/>
      <c r="K49" s="9">
        <v>0</v>
      </c>
      <c r="L49" s="9">
        <f t="shared" si="45"/>
        <v>15371611.5</v>
      </c>
      <c r="M49" s="9"/>
      <c r="N49" s="10">
        <f t="shared" si="2"/>
        <v>1</v>
      </c>
    </row>
    <row r="50" spans="1:164" ht="15.75" x14ac:dyDescent="0.25">
      <c r="A50" s="44"/>
      <c r="B50" s="45" t="s">
        <v>120</v>
      </c>
      <c r="C50" s="45">
        <v>9900000000</v>
      </c>
      <c r="D50" s="9">
        <f>D51</f>
        <v>6981826.1699999999</v>
      </c>
      <c r="E50" s="9"/>
      <c r="F50" s="9">
        <f t="shared" ref="F50" si="46">F51</f>
        <v>0</v>
      </c>
      <c r="G50" s="9">
        <f t="shared" si="33"/>
        <v>6981826.1699999999</v>
      </c>
      <c r="H50" s="9"/>
      <c r="I50" s="9">
        <f>I51</f>
        <v>6981824.6799999997</v>
      </c>
      <c r="J50" s="9"/>
      <c r="K50" s="9">
        <f>K51</f>
        <v>0</v>
      </c>
      <c r="L50" s="9">
        <f t="shared" si="45"/>
        <v>6981824.6799999997</v>
      </c>
      <c r="M50" s="9"/>
      <c r="N50" s="10">
        <f t="shared" si="2"/>
        <v>0.99999978658878586</v>
      </c>
    </row>
    <row r="51" spans="1:164" ht="15.75" x14ac:dyDescent="0.25">
      <c r="A51" s="38"/>
      <c r="B51" s="8" t="s">
        <v>121</v>
      </c>
      <c r="C51" s="8">
        <v>9910000000</v>
      </c>
      <c r="D51" s="9">
        <v>6981826.1699999999</v>
      </c>
      <c r="E51" s="9"/>
      <c r="F51" s="19">
        <v>0</v>
      </c>
      <c r="G51" s="9">
        <f t="shared" ref="G51" si="47">D51-E51-F51-H51</f>
        <v>6981826.1699999999</v>
      </c>
      <c r="H51" s="9"/>
      <c r="I51" s="9">
        <v>6981824.6799999997</v>
      </c>
      <c r="J51" s="9"/>
      <c r="K51" s="9">
        <v>0</v>
      </c>
      <c r="L51" s="9">
        <f t="shared" ref="L51" si="48">I51-J51-K51-M51</f>
        <v>6981824.6799999997</v>
      </c>
      <c r="M51" s="9"/>
      <c r="N51" s="10">
        <f t="shared" ref="N51:N52" si="49">I51/D51</f>
        <v>0.99999978658878586</v>
      </c>
    </row>
    <row r="52" spans="1:164" s="67" customFormat="1" ht="15.75" x14ac:dyDescent="0.25">
      <c r="A52" s="62"/>
      <c r="B52" s="63" t="s">
        <v>88</v>
      </c>
      <c r="C52" s="63"/>
      <c r="D52" s="64">
        <f>D50+D10+D14+D16+D18+D45+D42+D39+D37+D34+D31+D29+D25+D20+D6</f>
        <v>660051226.24000001</v>
      </c>
      <c r="E52" s="64">
        <f t="shared" ref="E52:N52" si="50">E50+E10+E14+E16+E18+E45+E42+E39+E37+E34+E31+E29+E25+E20+E6</f>
        <v>0</v>
      </c>
      <c r="F52" s="64">
        <f>F50+F10+F14+F16+F18+F45+F42+F39+F37+F34+F31+F29+F25+F20+F6</f>
        <v>341592240.38</v>
      </c>
      <c r="G52" s="64">
        <f t="shared" si="50"/>
        <v>318458985.86000001</v>
      </c>
      <c r="H52" s="64">
        <f t="shared" si="50"/>
        <v>0</v>
      </c>
      <c r="I52" s="64">
        <f t="shared" si="50"/>
        <v>622397554.74000001</v>
      </c>
      <c r="J52" s="64">
        <f t="shared" si="50"/>
        <v>0</v>
      </c>
      <c r="K52" s="64">
        <f t="shared" si="50"/>
        <v>306967280.25</v>
      </c>
      <c r="L52" s="64">
        <f t="shared" si="50"/>
        <v>315430274.49000001</v>
      </c>
      <c r="M52" s="64">
        <f t="shared" si="50"/>
        <v>0</v>
      </c>
      <c r="N52" s="65">
        <f t="shared" si="49"/>
        <v>0.94295341027620661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</row>
    <row r="54" spans="1:164" ht="15.75" x14ac:dyDescent="0.25">
      <c r="D54" s="40"/>
      <c r="E54" s="41"/>
      <c r="F54" s="42"/>
    </row>
  </sheetData>
  <mergeCells count="7">
    <mergeCell ref="A2:N2"/>
    <mergeCell ref="D3:H3"/>
    <mergeCell ref="I3:M3"/>
    <mergeCell ref="N3:N4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</vt:lpstr>
      <vt:lpstr>на 01.01.2022</vt:lpstr>
      <vt:lpstr>Запрос!Заголовки_для_печати</vt:lpstr>
      <vt:lpstr>'на 01.01.2022'!Заголовки_для_печати</vt:lpstr>
      <vt:lpstr>Запрос!Область_печати</vt:lpstr>
      <vt:lpstr>'на 01.01.2022'!Область_печати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2022-03-22T11:05:34Z</dcterms:modified>
</cp:coreProperties>
</file>