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3965" windowHeight="11640" activeTab="0"/>
  </bookViews>
  <sheets>
    <sheet name="ЗАТО Видяево 2012" sheetId="1" r:id="rId1"/>
    <sheet name="ЗАТО Видяево 2012 (2)" sheetId="2" r:id="rId2"/>
  </sheets>
  <definedNames>
    <definedName name="_xlnm.Print_Titles" localSheetId="0">'ЗАТО Видяево 2012'!$10:$10</definedName>
    <definedName name="_xlnm.Print_Titles" localSheetId="1">'ЗАТО Видяево 2012 (2)'!$10:$10</definedName>
    <definedName name="_xlnm.Print_Area" localSheetId="0">'ЗАТО Видяево 2012'!$A$1:$C$111</definedName>
    <definedName name="_xlnm.Print_Area" localSheetId="1">'ЗАТО Видяево 2012 (2)'!$A$1:$F$111</definedName>
  </definedNames>
  <calcPr fullCalcOnLoad="1"/>
</workbook>
</file>

<file path=xl/sharedStrings.xml><?xml version="1.0" encoding="utf-8"?>
<sst xmlns="http://schemas.openxmlformats.org/spreadsheetml/2006/main" count="406" uniqueCount="170">
  <si>
    <t>000 1 01 02021 01 0000 110</t>
  </si>
  <si>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</si>
  <si>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</si>
  <si>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</si>
  <si>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</si>
  <si>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</si>
  <si>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 xml:space="preserve"> Приложение 4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</si>
  <si>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</si>
  <si>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</si>
  <si>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</si>
  <si>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</si>
  <si>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</si>
  <si>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</si>
  <si>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</si>
  <si>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</si>
  <si>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</si>
  <si>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</si>
  <si>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</si>
  <si>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</si>
  <si>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субсидии бюджетам городских округов (Субсидии бюджетам муниципальных образований на повышение фонда оплаты труда работникам бюджетных учреждений образования, культуры и здравоохранения, финансируемых из местных бюджетов)</t>
  </si>
  <si>
    <t>Прочие субсидии бюджетам городских округов (Долгосрочная региональная целевая программа "Адресная программа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(общедомовых)приборов учета потребления таких ресурсов на 2009-2016 годы")</t>
  </si>
  <si>
    <t>Прочие субсидии бюджетам городских округов (реализация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</si>
  <si>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</si>
  <si>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</si>
  <si>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</si>
  <si>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</si>
  <si>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</si>
  <si>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 причитающееся приемному родителю</t>
  </si>
  <si>
    <t>Прочие дотации</t>
  </si>
  <si>
    <t>Прочие субсидии бюджетам городских округов (Долгосрочная региональная целевая программа "Развитие транспортного комплекса в Мурманской области" на 2011-2013 годы)</t>
  </si>
  <si>
    <t>Прочие субвенции бюджетам городских округов (Реализация Закона МО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</si>
  <si>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</si>
  <si>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</si>
  <si>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</si>
  <si>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</si>
  <si>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Субвенции бюджетам муниципальных образований на реализацию ЗМО "О наделении органов местного самоуправления отдельными государственными полномочиями по опеке и попечительству в отношении совершеннолетних" 521 13 00</t>
  </si>
  <si>
    <t>000 2 02 04025 00 0000 151</t>
  </si>
  <si>
    <t>000 2 02 04025 04 0000 151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</si>
  <si>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</si>
  <si>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 xml:space="preserve">Прочие субвенции бюджетам городских округов (на реализацию Закона МО "О региональных нормативах финансирования системы образования Мурманской области") </t>
  </si>
  <si>
    <t xml:space="preserve">Прочие субвенции бюджетам городских округов (реализация Закона МО "Об административных комиссиях") </t>
  </si>
  <si>
    <t xml:space="preserve">Прочие субвенции бюджетам городских округов (на обеспечение бесплатным питанием отдельных категорий обучающихся)  </t>
  </si>
  <si>
    <t xml:space="preserve">Прочие субвенции бюджетам городских округов (на реализацию Закона МО "О комиссиях по делам несовершеннолетних и защите их прав в Мурманской области") 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</si>
  <si>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</si>
  <si>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</si>
  <si>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</si>
  <si>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</si>
  <si>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</si>
  <si>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Субсидии бюджетам субъектов Российской Федерации и муниципальных образований (межбюджетные субсидии)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</si>
  <si>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</si>
  <si>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</si>
  <si>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</si>
  <si>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</si>
  <si>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</si>
  <si>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</si>
  <si>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</si>
  <si>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</si>
  <si>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</si>
  <si>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</si>
  <si>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</si>
  <si>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</si>
  <si>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</si>
  <si>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</si>
  <si>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</si>
  <si>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</si>
  <si>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</si>
  <si>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</si>
  <si>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</si>
  <si>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</si>
  <si>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</si>
  <si>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</si>
  <si>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</si>
  <si>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</si>
  <si>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</si>
  <si>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</si>
  <si>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</si>
  <si>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</si>
  <si>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</si>
  <si>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</si>
  <si>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 </t>
  </si>
  <si>
    <t>Межбюджетные трансферты, передаваемые бюджетам на развитие и поддержку социальной и инженерной инфраструктуры закрытых административно - территориальных образований</t>
  </si>
  <si>
    <t>000 2 02 04018 00 0000 151</t>
  </si>
  <si>
    <t>Межбюджетные трансферты, передаваемые бюджетам закрытых административно - территориальных образований на развитие и поддержку социальной и инженерной инфраструктуры закрытых административно - территориальных образований</t>
  </si>
  <si>
    <t>000 2 02 04018 04 0000 151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</si>
  <si>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</si>
  <si>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</si>
  <si>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</si>
  <si>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</si>
  <si>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</si>
  <si>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</si>
  <si>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</si>
  <si>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</si>
  <si>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</si>
  <si>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</si>
  <si>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</si>
  <si>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</si>
  <si>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>тыс.рублей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</si>
  <si>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</si>
  <si>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</si>
  <si>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</si>
  <si>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</si>
  <si>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</si>
  <si>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</si>
  <si>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</si>
  <si>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</si>
  <si>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</si>
  <si>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</si>
  <si>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</si>
  <si>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</si>
  <si>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</si>
  <si>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</si>
  <si>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</si>
  <si>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</si>
  <si>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</si>
  <si>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</si>
  <si>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</si>
  <si>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</si>
  <si>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000 2 02 01000 00 0000 151</t>
  </si>
  <si>
    <t>000 2 02 02000 00 0000 151</t>
  </si>
  <si>
    <t>НЕНАЛОГОВЫЕ ДОХОДЫ</t>
  </si>
  <si>
    <t>ИТОГО НАЛОГОВЫЕ И НЕНАЛОГОВЫЕ ДОХОДЫ</t>
  </si>
  <si>
    <t>ДОХОДЫ</t>
  </si>
  <si>
    <t>Прочие субвенции бюджетам городских округов (реализация Закона МО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 предоставления мер социальной поддержки по оплате жилого помещения и коммунальных услуг</t>
  </si>
  <si>
    <t>Субвенции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(банковские услуги)</t>
  </si>
  <si>
    <t xml:space="preserve">Прочие субвенции бюджетам муниципальных образований на реализацию Закона 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</si>
  <si>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</si>
  <si>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</si>
  <si>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городских округов на выравнивание бюджетной обеспеченности</t>
  </si>
  <si>
    <t>Субсидии на повышение фонда оплаты труда работникам дошкольных образовательных учреждений, финансируемых из местных бюджетов</t>
  </si>
  <si>
    <t>000 2 02 03007 04 0000 151</t>
  </si>
  <si>
    <t>000 2 02 03007 00 0000 151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</si>
  <si>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</si>
  <si>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</si>
  <si>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 xml:space="preserve"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возраста) </t>
  </si>
  <si>
    <t>Прочие субсидии бюджетам муниципальных образований (Ведомственная целевая программа "Подготовка объектов жилищно-коммунального хозяйства Мурманской области к работе в осенне-зимний период на 2012-2013 годы"</t>
  </si>
  <si>
    <t>Прочие субсидии бюджетам городских округов (на отдых и оздоровление обучающихся и воспитанников в лагерях дневного пребывания)</t>
  </si>
  <si>
    <t>Субвенции бюджетам на осуществление органами местного самоуправления муниципальных образований со статусом городского округа отдельных полномочий по сбору сведений для формирования и ведения торгового реестра</t>
  </si>
  <si>
    <t>Прочие субвенции бюджетам городских округов (на реализацию мер по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 поселках городского типа Мурманской области)</t>
  </si>
  <si>
    <t>Прочие субвенции бюджетам городских округов (на реализацию Закона 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</t>
  </si>
  <si>
    <t xml:space="preserve"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</si>
  <si>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 xml:space="preserve">000 1 01 02020 01 0000 110   </t>
  </si>
  <si>
    <t>Дотации на поощрение достижений наилучших показателей деятельности органов местного самоуправления</t>
  </si>
  <si>
    <t>202 01009 04 0000151</t>
  </si>
  <si>
    <t>000 2 02 01009 00 0000 151</t>
  </si>
  <si>
    <t>Субсидии бюджетам городских округов на модернизацию региональных систем общего образования</t>
  </si>
  <si>
    <t>Субвенции бюджетам городских округов на  ежемесячное денежное вознаграждение за классное руководство</t>
  </si>
  <si>
    <t xml:space="preserve"> 0002 02 03021 04 0000 151</t>
  </si>
  <si>
    <t>Прочие субсидии бюджетам городских округов (Субсидия бюджетам муниципальных образований в рамках долгосрочной целевой программы "Энергосбережение и повышение энергетической эффективности в Мурманской области" на 2011-2015 годы на 2012 год)</t>
  </si>
  <si>
    <t>Прочие субсидии бюджетам городских округов (Субсидии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 )</t>
  </si>
  <si>
    <t xml:space="preserve"> 000 2 02 02145 04 0000 151</t>
  </si>
  <si>
    <t>Прочие субсидии бюджетам городских округов (Субсидии муниципальным образованиям на создание АРМ "Муниципал" в рамках подсистемы нормативных правовых актов единой системы информационно-телекоммуникационного обеспечения Российской Федерации на 2012 год)</t>
  </si>
  <si>
    <t>Субсидии бюджетам муниципальных образований в рамках ДЦП "Развитие спортивной инфраструктуры в Мурманской области" на 2012-2014 годы</t>
  </si>
  <si>
    <t>Субсидия на поддержку муниципальных образований, осуществляющих эффективное управление муниципальными финансоми</t>
  </si>
  <si>
    <t>к решению Совета депутатов ЗАТО Видяево</t>
  </si>
  <si>
    <t>Доходы от реализации имущества,  находящегося  в государственной  и  муниципальной собственности(за  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</si>
  <si>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</si>
  <si>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000 1 14 02032 04 0000 410</t>
  </si>
  <si>
    <t xml:space="preserve"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</t>
  </si>
  <si>
    <t>1 2 02 02999 04 0000 151</t>
  </si>
  <si>
    <t>2 2 02 02999 04 0000 151</t>
  </si>
  <si>
    <t>Объем поступлений доходов в бюджет ЗАТО Видяево на 2013 год</t>
  </si>
  <si>
    <t>Объем поступлений доходов в бюджет ЗАТО Видяево на 2014 и 2015 год</t>
  </si>
  <si>
    <t>2014 год</t>
  </si>
  <si>
    <t>2015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</si>
  <si>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</si>
  <si>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000 1 11 05010 04 0000 120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</si>
  <si>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</si>
  <si>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 от 21.12.2012 № 86 «Об утверждении бюджета ЗАТО Видяево
на 2013 год и на плановый период 2014 и 2015 годов»
</t>
  </si>
  <si>
    <t xml:space="preserve"> Приложение 4.1</t>
  </si>
  <si>
    <t xml:space="preserve">«Об утверждении бюджета ЗАТО Видяево
на 2013 год и на плановый период 2014 и 2015 годов»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</si>
</sst>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E"/>
      <family val="1"/>
    </font>
    <font>
      <sz val="10"/>
      <name val="Times New Roman CYR"/>
      <family val="1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Times New Roman Cyr"/>
      <family val="1"/>
    </font>
    <font>
      <sz val="11"/>
      <name val="Times New Roman Cyr"/>
      <family val="1"/>
    </font>
    <font>
      <i/>
      <sz val="11"/>
      <name val="Times New Roman"/>
      <family val="1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9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/>
    </xf>
    <xf numFmtId="164" fontId="11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20" fillId="33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1" fillId="0" borderId="14" xfId="0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5" fillId="0" borderId="11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wrapText="1"/>
    </xf>
    <xf numFmtId="164" fontId="27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8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horizontal="right"/>
    </xf>
    <xf numFmtId="4" fontId="29" fillId="0" borderId="14" xfId="0" applyNumberFormat="1" applyFont="1" applyFill="1" applyBorder="1" applyAlignment="1">
      <alignment/>
    </xf>
    <xf numFmtId="4" fontId="24" fillId="0" borderId="14" xfId="0" applyNumberFormat="1" applyFont="1" applyFill="1" applyBorder="1" applyAlignment="1">
      <alignment/>
    </xf>
    <xf numFmtId="4" fontId="28" fillId="0" borderId="14" xfId="0" applyNumberFormat="1" applyFont="1" applyFill="1" applyBorder="1" applyAlignment="1">
      <alignment/>
    </xf>
    <xf numFmtId="4" fontId="24" fillId="0" borderId="14" xfId="0" applyNumberFormat="1" applyFont="1" applyFill="1" applyBorder="1" applyAlignment="1">
      <alignment wrapText="1"/>
    </xf>
    <xf numFmtId="4" fontId="23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164" fontId="5" fillId="0" borderId="14" xfId="0" applyNumberFormat="1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164" fontId="8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 vertical="center" wrapText="1"/>
    </xf>
    <xf numFmtId="164" fontId="0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 wrapText="1"/>
    </xf>
    <xf numFmtId="164" fontId="22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vertical="center" wrapText="1"/>
    </xf>
    <xf numFmtId="164" fontId="24" fillId="0" borderId="14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wrapText="1"/>
    </xf>
    <xf numFmtId="164" fontId="27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6.00390625" style="3" customWidth="1"/>
    <col min="2" max="2" width="24.625" style="37" customWidth="1"/>
    <col min="3" max="3" width="15.25390625" style="3" customWidth="1"/>
    <col min="4" max="4" width="7.25390625" style="24" hidden="1" customWidth="1"/>
    <col min="5" max="5" width="17.875" style="54" hidden="1" customWidth="1"/>
    <col min="6" max="6" width="15.125" style="3" hidden="1" customWidth="1"/>
    <col min="7" max="30" width="9.125" style="3" customWidth="1"/>
  </cols>
  <sheetData>
    <row r="1" spans="1:3" ht="12.75">
      <c r="A1" s="67"/>
      <c r="B1" s="154" t="s">
        <v>6</v>
      </c>
      <c r="C1" s="154"/>
    </row>
    <row r="2" spans="2:5" ht="12.75" customHeight="1">
      <c r="B2" s="155" t="s">
        <v>153</v>
      </c>
      <c r="C2" s="155"/>
      <c r="D2" s="30"/>
      <c r="E2" s="30"/>
    </row>
    <row r="3" spans="2:5" ht="44.25" customHeight="1">
      <c r="B3" s="156" t="s">
        <v>167</v>
      </c>
      <c r="C3" s="156"/>
      <c r="D3" s="29"/>
      <c r="E3" s="29"/>
    </row>
    <row r="4" spans="2:5" ht="7.5" customHeight="1">
      <c r="B4" s="157"/>
      <c r="C4" s="157"/>
      <c r="D4" s="63"/>
      <c r="E4" s="63"/>
    </row>
    <row r="5" spans="1:5" ht="12.75" customHeight="1">
      <c r="A5" s="68"/>
      <c r="B5" s="156"/>
      <c r="C5" s="156"/>
      <c r="D5" s="29"/>
      <c r="E5" s="29"/>
    </row>
    <row r="6" spans="1:3" ht="12.75">
      <c r="A6" s="69"/>
      <c r="B6" s="70"/>
      <c r="C6" s="70"/>
    </row>
    <row r="7" spans="1:3" ht="18.75">
      <c r="A7" s="153" t="s">
        <v>160</v>
      </c>
      <c r="B7" s="153"/>
      <c r="C7" s="153"/>
    </row>
    <row r="8" spans="1:3" ht="14.25">
      <c r="A8" s="69"/>
      <c r="B8" s="71"/>
      <c r="C8" s="69"/>
    </row>
    <row r="9" spans="1:3" ht="16.5" thickBot="1">
      <c r="A9" s="69"/>
      <c r="B9" s="72"/>
      <c r="C9" s="73" t="s">
        <v>96</v>
      </c>
    </row>
    <row r="10" spans="1:6" ht="38.25">
      <c r="A10" s="74" t="s">
        <v>92</v>
      </c>
      <c r="B10" s="75" t="s">
        <v>91</v>
      </c>
      <c r="C10" s="76" t="s">
        <v>97</v>
      </c>
      <c r="E10" s="85"/>
      <c r="F10" s="85"/>
    </row>
    <row r="11" spans="1:6" ht="15.75">
      <c r="A11" s="12" t="s">
        <v>121</v>
      </c>
      <c r="B11" s="77"/>
      <c r="C11" s="78"/>
      <c r="E11" s="85"/>
      <c r="F11" s="85"/>
    </row>
    <row r="12" spans="1:6" s="3" customFormat="1" ht="15.75">
      <c r="A12" s="12" t="s">
        <v>24</v>
      </c>
      <c r="B12" s="36" t="s">
        <v>85</v>
      </c>
      <c r="C12" s="31">
        <f>C14+C18+C21+C24</f>
        <v>97143.1</v>
      </c>
      <c r="D12" s="82">
        <f>D14+D18+D21+D24</f>
        <v>281</v>
      </c>
      <c r="E12" s="86">
        <f>E14+E18+E21+E24</f>
        <v>96853.2</v>
      </c>
      <c r="F12" s="86">
        <f>F14+F18+F21+F24</f>
        <v>97543.5</v>
      </c>
    </row>
    <row r="13" spans="1:6" s="3" customFormat="1" ht="15.75">
      <c r="A13" s="12" t="s">
        <v>17</v>
      </c>
      <c r="B13" s="36"/>
      <c r="C13" s="31">
        <f>C14+C18+C21</f>
        <v>91525</v>
      </c>
      <c r="D13" s="82">
        <f>D14+D18+D21</f>
        <v>281</v>
      </c>
      <c r="E13" s="86">
        <f>E14+E18+E21</f>
        <v>92074.2</v>
      </c>
      <c r="F13" s="86">
        <f>F14+F18+F21</f>
        <v>92626.5</v>
      </c>
    </row>
    <row r="14" spans="1:6" ht="15.75">
      <c r="A14" s="58" t="s">
        <v>99</v>
      </c>
      <c r="B14" s="36" t="s">
        <v>100</v>
      </c>
      <c r="C14" s="4">
        <f>C15</f>
        <v>88710</v>
      </c>
      <c r="D14" s="83">
        <f>D15</f>
        <v>0</v>
      </c>
      <c r="E14" s="87">
        <f>E15</f>
        <v>89242</v>
      </c>
      <c r="F14" s="87">
        <f>F15</f>
        <v>89778</v>
      </c>
    </row>
    <row r="15" spans="1:30" s="1" customFormat="1" ht="15.75">
      <c r="A15" s="58" t="s">
        <v>93</v>
      </c>
      <c r="B15" s="36" t="s">
        <v>101</v>
      </c>
      <c r="C15" s="4">
        <f>C16+C17</f>
        <v>88710</v>
      </c>
      <c r="D15" s="83">
        <f>D16+D17</f>
        <v>0</v>
      </c>
      <c r="E15" s="87">
        <f>E16+E17</f>
        <v>89242</v>
      </c>
      <c r="F15" s="87">
        <f>F16+F17</f>
        <v>89778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6" ht="15.75" hidden="1">
      <c r="A16" s="64" t="s">
        <v>93</v>
      </c>
      <c r="B16" s="32" t="s">
        <v>0</v>
      </c>
      <c r="C16" s="2">
        <v>88710</v>
      </c>
      <c r="E16" s="85">
        <v>89242</v>
      </c>
      <c r="F16" s="85">
        <v>89778</v>
      </c>
    </row>
    <row r="17" spans="1:6" ht="127.5" customHeight="1" hidden="1">
      <c r="A17" s="59" t="s">
        <v>139</v>
      </c>
      <c r="B17" s="32" t="s">
        <v>140</v>
      </c>
      <c r="C17" s="2"/>
      <c r="E17" s="85"/>
      <c r="F17" s="85"/>
    </row>
    <row r="18" spans="1:30" s="1" customFormat="1" ht="15.75">
      <c r="A18" s="58" t="s">
        <v>103</v>
      </c>
      <c r="B18" s="36" t="s">
        <v>102</v>
      </c>
      <c r="C18" s="4">
        <f>C19</f>
        <v>2535</v>
      </c>
      <c r="D18" s="83">
        <f aca="true" t="shared" si="0" ref="D18:F19">D19</f>
        <v>0</v>
      </c>
      <c r="E18" s="87">
        <f t="shared" si="0"/>
        <v>2550.2</v>
      </c>
      <c r="F18" s="87">
        <f t="shared" si="0"/>
        <v>2565.5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1" customFormat="1" ht="31.5">
      <c r="A19" s="12" t="s">
        <v>2</v>
      </c>
      <c r="B19" s="36" t="s">
        <v>10</v>
      </c>
      <c r="C19" s="4">
        <f>C20</f>
        <v>2535</v>
      </c>
      <c r="D19" s="83">
        <f t="shared" si="0"/>
        <v>0</v>
      </c>
      <c r="E19" s="87">
        <f t="shared" si="0"/>
        <v>2550.2</v>
      </c>
      <c r="F19" s="87">
        <f t="shared" si="0"/>
        <v>2565.5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ht="31.5" hidden="1">
      <c r="A20" s="59" t="s">
        <v>2</v>
      </c>
      <c r="B20" s="32" t="s">
        <v>22</v>
      </c>
      <c r="C20" s="2">
        <v>2535</v>
      </c>
      <c r="D20" s="24"/>
      <c r="E20" s="88">
        <v>2550.2</v>
      </c>
      <c r="F20" s="88">
        <v>2565.5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6" ht="15.75">
      <c r="A21" s="12" t="s">
        <v>86</v>
      </c>
      <c r="B21" s="36" t="s">
        <v>104</v>
      </c>
      <c r="C21" s="4">
        <f>C22</f>
        <v>280</v>
      </c>
      <c r="D21" s="83">
        <f>D22</f>
        <v>281</v>
      </c>
      <c r="E21" s="89">
        <f>E22</f>
        <v>282</v>
      </c>
      <c r="F21" s="89">
        <f>F22</f>
        <v>283</v>
      </c>
    </row>
    <row r="22" spans="1:6" ht="31.5">
      <c r="A22" s="12" t="s">
        <v>87</v>
      </c>
      <c r="B22" s="36" t="s">
        <v>88</v>
      </c>
      <c r="C22" s="4">
        <v>280</v>
      </c>
      <c r="D22" s="83">
        <v>281</v>
      </c>
      <c r="E22" s="89">
        <v>282</v>
      </c>
      <c r="F22" s="89">
        <v>283</v>
      </c>
    </row>
    <row r="23" spans="1:30" s="1" customFormat="1" ht="47.25" hidden="1">
      <c r="A23" s="59" t="s">
        <v>89</v>
      </c>
      <c r="B23" s="32" t="s">
        <v>3</v>
      </c>
      <c r="C23" s="7">
        <v>280</v>
      </c>
      <c r="D23" s="25"/>
      <c r="E23" s="85">
        <v>281.6</v>
      </c>
      <c r="F23" s="85">
        <v>283.4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6" ht="15.75">
      <c r="A24" s="52" t="s">
        <v>119</v>
      </c>
      <c r="B24" s="36"/>
      <c r="C24" s="4">
        <f>C25+C31+C35+C38+C33</f>
        <v>5618.1</v>
      </c>
      <c r="D24" s="83">
        <f>D25+D31+D35+D38+D33</f>
        <v>0</v>
      </c>
      <c r="E24" s="87">
        <f>E25+E31+E35+E38+E33</f>
        <v>4779</v>
      </c>
      <c r="F24" s="87">
        <f>F25+F31+F35+F38+F33</f>
        <v>4917</v>
      </c>
    </row>
    <row r="25" spans="1:6" ht="47.25">
      <c r="A25" s="12" t="s">
        <v>106</v>
      </c>
      <c r="B25" s="109" t="s">
        <v>105</v>
      </c>
      <c r="C25" s="4">
        <f>C26</f>
        <v>4958.1</v>
      </c>
      <c r="D25" s="83">
        <f>D26</f>
        <v>0</v>
      </c>
      <c r="E25" s="87">
        <f>E26</f>
        <v>4099</v>
      </c>
      <c r="F25" s="87">
        <f>F26</f>
        <v>4217</v>
      </c>
    </row>
    <row r="26" spans="1:6" ht="78.75" hidden="1">
      <c r="A26" s="110" t="s">
        <v>164</v>
      </c>
      <c r="B26" s="109" t="s">
        <v>165</v>
      </c>
      <c r="C26" s="4">
        <f>C27+C30</f>
        <v>4958.1</v>
      </c>
      <c r="D26" s="84">
        <f>D27+D30</f>
        <v>0</v>
      </c>
      <c r="E26" s="90">
        <f>E27+E30</f>
        <v>4099</v>
      </c>
      <c r="F26" s="90">
        <f>F27+F30</f>
        <v>4217</v>
      </c>
    </row>
    <row r="27" spans="1:30" s="1" customFormat="1" ht="63" hidden="1">
      <c r="A27" s="110" t="s">
        <v>166</v>
      </c>
      <c r="B27" s="109" t="s">
        <v>5</v>
      </c>
      <c r="C27" s="4">
        <f>C28</f>
        <v>939.1</v>
      </c>
      <c r="D27" s="84">
        <f>D28</f>
        <v>0</v>
      </c>
      <c r="E27" s="90">
        <f>E28</f>
        <v>1000</v>
      </c>
      <c r="F27" s="90">
        <f>F28</f>
        <v>1100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1" customFormat="1" ht="84" customHeight="1" hidden="1">
      <c r="A28" s="59" t="s">
        <v>126</v>
      </c>
      <c r="B28" s="32" t="s">
        <v>125</v>
      </c>
      <c r="C28" s="7">
        <v>939.1</v>
      </c>
      <c r="D28" s="25"/>
      <c r="E28" s="91">
        <v>1000</v>
      </c>
      <c r="F28" s="91">
        <v>1100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6" ht="78.75" hidden="1">
      <c r="A29" s="61" t="s">
        <v>23</v>
      </c>
      <c r="B29" s="32" t="s">
        <v>4</v>
      </c>
      <c r="C29" s="2">
        <v>0</v>
      </c>
      <c r="E29" s="85"/>
      <c r="F29" s="85"/>
    </row>
    <row r="30" spans="1:30" s="1" customFormat="1" ht="64.5" customHeight="1" hidden="1">
      <c r="A30" s="60" t="s">
        <v>18</v>
      </c>
      <c r="B30" s="32" t="s">
        <v>5</v>
      </c>
      <c r="C30" s="2">
        <f>3080+939</f>
        <v>4019</v>
      </c>
      <c r="D30" s="25"/>
      <c r="E30" s="91">
        <v>3099</v>
      </c>
      <c r="F30" s="91">
        <v>3117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6" ht="31.5">
      <c r="A31" s="12" t="s">
        <v>108</v>
      </c>
      <c r="B31" s="36" t="s">
        <v>107</v>
      </c>
      <c r="C31" s="4">
        <f>C32</f>
        <v>140</v>
      </c>
      <c r="D31" s="4">
        <f>D32</f>
        <v>0</v>
      </c>
      <c r="E31" s="4">
        <f>E32</f>
        <v>140</v>
      </c>
      <c r="F31" s="4">
        <f>F32</f>
        <v>140</v>
      </c>
    </row>
    <row r="32" spans="1:30" s="1" customFormat="1" ht="15.75" hidden="1">
      <c r="A32" s="59" t="s">
        <v>98</v>
      </c>
      <c r="B32" s="32" t="s">
        <v>109</v>
      </c>
      <c r="C32" s="2">
        <v>140</v>
      </c>
      <c r="D32" s="25"/>
      <c r="E32" s="91">
        <v>140</v>
      </c>
      <c r="F32" s="91">
        <v>140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1" customFormat="1" ht="94.5" hidden="1">
      <c r="A33" s="79" t="s">
        <v>154</v>
      </c>
      <c r="B33" s="80" t="s">
        <v>155</v>
      </c>
      <c r="C33" s="2">
        <f>C34</f>
        <v>0</v>
      </c>
      <c r="D33" s="25"/>
      <c r="E33" s="91"/>
      <c r="F33" s="9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1" customFormat="1" ht="15.75" hidden="1">
      <c r="A34" s="60"/>
      <c r="B34" s="66" t="s">
        <v>156</v>
      </c>
      <c r="C34" s="2"/>
      <c r="D34" s="25"/>
      <c r="E34" s="91"/>
      <c r="F34" s="9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53" customFormat="1" ht="15.75">
      <c r="A35" s="58" t="s">
        <v>111</v>
      </c>
      <c r="B35" s="36" t="s">
        <v>110</v>
      </c>
      <c r="C35" s="4">
        <f>C37</f>
        <v>450</v>
      </c>
      <c r="D35" s="83">
        <f>D37</f>
        <v>0</v>
      </c>
      <c r="E35" s="87">
        <f>E37</f>
        <v>460</v>
      </c>
      <c r="F35" s="87">
        <f>F37</f>
        <v>470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6" ht="31.5">
      <c r="A36" s="52" t="s">
        <v>11</v>
      </c>
      <c r="B36" s="36" t="s">
        <v>16</v>
      </c>
      <c r="C36" s="4">
        <f>C37</f>
        <v>450</v>
      </c>
      <c r="D36" s="83">
        <f>D37</f>
        <v>0</v>
      </c>
      <c r="E36" s="87">
        <v>500</v>
      </c>
      <c r="F36" s="87">
        <v>510</v>
      </c>
    </row>
    <row r="37" spans="1:6" ht="47.25" hidden="1">
      <c r="A37" s="60" t="s">
        <v>7</v>
      </c>
      <c r="B37" s="32" t="s">
        <v>8</v>
      </c>
      <c r="C37" s="2">
        <v>450</v>
      </c>
      <c r="E37" s="85">
        <v>460</v>
      </c>
      <c r="F37" s="85">
        <v>470</v>
      </c>
    </row>
    <row r="38" spans="1:6" ht="15.75">
      <c r="A38" s="12" t="s">
        <v>113</v>
      </c>
      <c r="B38" s="36" t="s">
        <v>112</v>
      </c>
      <c r="C38" s="4">
        <f>C41</f>
        <v>70</v>
      </c>
      <c r="D38" s="83">
        <f>D41</f>
        <v>0</v>
      </c>
      <c r="E38" s="87">
        <f>E41</f>
        <v>80</v>
      </c>
      <c r="F38" s="87">
        <f>F41</f>
        <v>90</v>
      </c>
    </row>
    <row r="39" spans="1:6" ht="15.75" hidden="1">
      <c r="A39" s="12" t="s">
        <v>12</v>
      </c>
      <c r="B39" s="36" t="s">
        <v>13</v>
      </c>
      <c r="C39" s="4">
        <f>C40</f>
        <v>0</v>
      </c>
      <c r="D39" s="83">
        <f>D40</f>
        <v>0</v>
      </c>
      <c r="E39" s="87">
        <f>E40</f>
        <v>0</v>
      </c>
      <c r="F39" s="87">
        <f>F40</f>
        <v>0</v>
      </c>
    </row>
    <row r="40" spans="1:30" s="1" customFormat="1" ht="31.5" hidden="1">
      <c r="A40" s="61" t="s">
        <v>14</v>
      </c>
      <c r="B40" s="32" t="s">
        <v>15</v>
      </c>
      <c r="C40" s="7">
        <v>0</v>
      </c>
      <c r="D40" s="25"/>
      <c r="E40" s="91"/>
      <c r="F40" s="9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6" ht="15.75">
      <c r="A41" s="12" t="s">
        <v>94</v>
      </c>
      <c r="B41" s="36" t="s">
        <v>114</v>
      </c>
      <c r="C41" s="4">
        <f>C42</f>
        <v>70</v>
      </c>
      <c r="D41" s="83">
        <f>D42</f>
        <v>0</v>
      </c>
      <c r="E41" s="87">
        <f>E42</f>
        <v>80</v>
      </c>
      <c r="F41" s="87">
        <f>F42</f>
        <v>90</v>
      </c>
    </row>
    <row r="42" spans="1:30" s="1" customFormat="1" ht="15.75" hidden="1">
      <c r="A42" s="59" t="s">
        <v>84</v>
      </c>
      <c r="B42" s="32" t="s">
        <v>9</v>
      </c>
      <c r="C42" s="2">
        <v>70</v>
      </c>
      <c r="D42" s="25"/>
      <c r="E42" s="91">
        <v>80</v>
      </c>
      <c r="F42" s="91">
        <v>90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6" ht="15.75">
      <c r="A43" s="12" t="s">
        <v>120</v>
      </c>
      <c r="B43" s="32"/>
      <c r="C43" s="4">
        <f>C12</f>
        <v>97143.1</v>
      </c>
      <c r="D43" s="83">
        <f>D12</f>
        <v>281</v>
      </c>
      <c r="E43" s="87">
        <f>E12</f>
        <v>96853.2</v>
      </c>
      <c r="F43" s="87">
        <f>F12</f>
        <v>97543.5</v>
      </c>
    </row>
    <row r="44" spans="1:30" s="1" customFormat="1" ht="15.75">
      <c r="A44" s="12" t="s">
        <v>116</v>
      </c>
      <c r="B44" s="36" t="s">
        <v>115</v>
      </c>
      <c r="C44" s="4">
        <f>C45</f>
        <v>293298.5</v>
      </c>
      <c r="D44" s="4">
        <f>D45</f>
        <v>0</v>
      </c>
      <c r="E44" s="4">
        <f>E45</f>
        <v>314109.30000000005</v>
      </c>
      <c r="F44" s="4">
        <f>F45</f>
        <v>260140.5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s="1" customFormat="1" ht="31.5">
      <c r="A45" s="12" t="s">
        <v>45</v>
      </c>
      <c r="B45" s="36" t="s">
        <v>1</v>
      </c>
      <c r="C45" s="4">
        <f>C46+C55+C75+C104</f>
        <v>293298.5</v>
      </c>
      <c r="D45" s="4">
        <f>D46+D55+D75+D104</f>
        <v>0</v>
      </c>
      <c r="E45" s="4">
        <f>E46+E55+E75+E104</f>
        <v>314109.30000000005</v>
      </c>
      <c r="F45" s="4">
        <f>F46+F55+F75+F104</f>
        <v>260140.5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6" ht="31.5">
      <c r="A46" s="12" t="s">
        <v>46</v>
      </c>
      <c r="B46" s="36" t="s">
        <v>117</v>
      </c>
      <c r="C46" s="4">
        <f>C47+C51+C53</f>
        <v>189463.4</v>
      </c>
      <c r="D46" s="4">
        <f>D47+D51+D53</f>
        <v>0</v>
      </c>
      <c r="E46" s="4">
        <f>E47+E51+E53</f>
        <v>133144.4</v>
      </c>
      <c r="F46" s="4">
        <f>F47+F51+F53</f>
        <v>145940.7</v>
      </c>
    </row>
    <row r="47" spans="1:6" ht="15.75">
      <c r="A47" s="12" t="s">
        <v>49</v>
      </c>
      <c r="B47" s="36" t="s">
        <v>50</v>
      </c>
      <c r="C47" s="4">
        <f>C48</f>
        <v>28161.5</v>
      </c>
      <c r="D47" s="4">
        <f>D48</f>
        <v>0</v>
      </c>
      <c r="E47" s="4">
        <f>E48</f>
        <v>27935.4</v>
      </c>
      <c r="F47" s="4">
        <f>F48</f>
        <v>27970.7</v>
      </c>
    </row>
    <row r="48" spans="1:6" ht="28.5" customHeight="1" hidden="1">
      <c r="A48" s="13" t="s">
        <v>127</v>
      </c>
      <c r="B48" s="32" t="s">
        <v>44</v>
      </c>
      <c r="C48" s="7">
        <v>28161.5</v>
      </c>
      <c r="E48" s="85">
        <f>1906.2+26029.2</f>
        <v>27935.4</v>
      </c>
      <c r="F48" s="85">
        <f>1906.2+26064.5</f>
        <v>27970.7</v>
      </c>
    </row>
    <row r="49" spans="1:6" ht="15.75" hidden="1">
      <c r="A49" s="13" t="s">
        <v>33</v>
      </c>
      <c r="B49" s="32" t="s">
        <v>44</v>
      </c>
      <c r="C49" s="2"/>
      <c r="E49" s="85"/>
      <c r="F49" s="85"/>
    </row>
    <row r="50" spans="1:6" ht="26.25" customHeight="1" hidden="1">
      <c r="A50" s="13" t="s">
        <v>34</v>
      </c>
      <c r="B50" s="32" t="s">
        <v>44</v>
      </c>
      <c r="C50" s="2">
        <v>26604</v>
      </c>
      <c r="E50" s="92"/>
      <c r="F50" s="85"/>
    </row>
    <row r="51" spans="1:30" s="1" customFormat="1" ht="32.25" customHeight="1">
      <c r="A51" s="12" t="s">
        <v>74</v>
      </c>
      <c r="B51" s="36" t="s">
        <v>47</v>
      </c>
      <c r="C51" s="4">
        <f>C52</f>
        <v>145646</v>
      </c>
      <c r="D51" s="4">
        <f>D52</f>
        <v>0</v>
      </c>
      <c r="E51" s="4">
        <f>E52</f>
        <v>105209</v>
      </c>
      <c r="F51" s="4">
        <f>F52</f>
        <v>117970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6" ht="19.5" customHeight="1" hidden="1">
      <c r="A52" s="13" t="s">
        <v>75</v>
      </c>
      <c r="B52" s="32" t="s">
        <v>43</v>
      </c>
      <c r="C52" s="2">
        <v>145646</v>
      </c>
      <c r="E52" s="85">
        <v>105209</v>
      </c>
      <c r="F52" s="85">
        <v>117970</v>
      </c>
    </row>
    <row r="53" spans="1:6" ht="15.75" customHeight="1">
      <c r="A53" s="52" t="s">
        <v>28</v>
      </c>
      <c r="B53" s="36" t="s">
        <v>143</v>
      </c>
      <c r="C53" s="5">
        <f>C54</f>
        <v>15655.9</v>
      </c>
      <c r="E53" s="85"/>
      <c r="F53" s="85"/>
    </row>
    <row r="54" spans="1:6" ht="33" customHeight="1" hidden="1">
      <c r="A54" s="13" t="s">
        <v>141</v>
      </c>
      <c r="B54" s="32" t="s">
        <v>142</v>
      </c>
      <c r="C54" s="2">
        <v>15655.9</v>
      </c>
      <c r="E54" s="93"/>
      <c r="F54" s="85"/>
    </row>
    <row r="55" spans="1:30" s="1" customFormat="1" ht="31.5">
      <c r="A55" s="12" t="s">
        <v>48</v>
      </c>
      <c r="B55" s="36" t="s">
        <v>118</v>
      </c>
      <c r="C55" s="4">
        <f>C58+C56+C57</f>
        <v>5641.400000000001</v>
      </c>
      <c r="D55" s="4">
        <f>D58+D56+D57</f>
        <v>0</v>
      </c>
      <c r="E55" s="4">
        <f>E58+E56+E57</f>
        <v>75739</v>
      </c>
      <c r="F55" s="4">
        <f>F58+F56+F57</f>
        <v>5965.8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1" customFormat="1" ht="33" customHeight="1">
      <c r="A56" s="12" t="s">
        <v>144</v>
      </c>
      <c r="B56" s="36" t="s">
        <v>149</v>
      </c>
      <c r="C56" s="4"/>
      <c r="D56" s="25"/>
      <c r="E56" s="100">
        <v>70000</v>
      </c>
      <c r="F56" s="9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1" customFormat="1" ht="15.75" hidden="1">
      <c r="A57" s="12"/>
      <c r="B57" s="36"/>
      <c r="C57" s="4"/>
      <c r="D57" s="25"/>
      <c r="E57" s="91"/>
      <c r="F57" s="9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1" customFormat="1" ht="21" customHeight="1">
      <c r="A58" s="16" t="s">
        <v>51</v>
      </c>
      <c r="B58" s="36" t="s">
        <v>52</v>
      </c>
      <c r="C58" s="8">
        <f>SUM(C60:C74)</f>
        <v>5641.400000000001</v>
      </c>
      <c r="D58" s="8">
        <f>SUM(D60:D74)</f>
        <v>0</v>
      </c>
      <c r="E58" s="8">
        <f>SUM(E60:E74)</f>
        <v>5739</v>
      </c>
      <c r="F58" s="8">
        <f>SUM(F60:F74)</f>
        <v>5965.8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53" customFormat="1" ht="18" customHeight="1" hidden="1">
      <c r="A59" s="49" t="s">
        <v>25</v>
      </c>
      <c r="B59" s="32" t="s">
        <v>53</v>
      </c>
      <c r="C59" s="108">
        <f>SUM(C60:C74)</f>
        <v>5641.400000000001</v>
      </c>
      <c r="D59" s="24"/>
      <c r="E59" s="88"/>
      <c r="F59" s="88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s="42" customFormat="1" ht="63.75" hidden="1">
      <c r="A60" s="46" t="s">
        <v>133</v>
      </c>
      <c r="B60" s="38" t="s">
        <v>53</v>
      </c>
      <c r="C60" s="39">
        <v>107.9</v>
      </c>
      <c r="D60" s="24"/>
      <c r="E60" s="94">
        <v>111.2</v>
      </c>
      <c r="F60" s="94">
        <v>114.2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s="43" customFormat="1" ht="63.75" hidden="1">
      <c r="A61" s="46" t="s">
        <v>21</v>
      </c>
      <c r="B61" s="38" t="s">
        <v>53</v>
      </c>
      <c r="C61" s="39">
        <v>0</v>
      </c>
      <c r="D61" s="24"/>
      <c r="E61" s="94"/>
      <c r="F61" s="94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6" s="41" customFormat="1" ht="51" hidden="1">
      <c r="A62" s="46" t="s">
        <v>134</v>
      </c>
      <c r="B62" s="38" t="s">
        <v>53</v>
      </c>
      <c r="C62" s="39"/>
      <c r="D62" s="24"/>
      <c r="E62" s="94"/>
      <c r="F62" s="94"/>
    </row>
    <row r="63" spans="1:6" s="41" customFormat="1" ht="25.5" hidden="1">
      <c r="A63" s="46" t="s">
        <v>135</v>
      </c>
      <c r="B63" s="38" t="s">
        <v>53</v>
      </c>
      <c r="C63" s="39">
        <v>347.7</v>
      </c>
      <c r="D63" s="24"/>
      <c r="E63" s="95">
        <v>361.1</v>
      </c>
      <c r="F63" s="94">
        <v>374.6</v>
      </c>
    </row>
    <row r="64" spans="1:6" s="41" customFormat="1" ht="25.5" customHeight="1" hidden="1">
      <c r="A64" s="46" t="s">
        <v>152</v>
      </c>
      <c r="B64" s="38" t="s">
        <v>53</v>
      </c>
      <c r="C64" s="39"/>
      <c r="D64" s="24"/>
      <c r="E64" s="95"/>
      <c r="F64" s="94"/>
    </row>
    <row r="65" spans="1:6" s="41" customFormat="1" ht="36.75" customHeight="1" hidden="1">
      <c r="A65" s="46" t="s">
        <v>151</v>
      </c>
      <c r="B65" s="38" t="s">
        <v>53</v>
      </c>
      <c r="C65" s="39"/>
      <c r="D65" s="24"/>
      <c r="E65" s="94"/>
      <c r="F65" s="94"/>
    </row>
    <row r="66" spans="1:6" s="41" customFormat="1" ht="76.5" hidden="1">
      <c r="A66" s="46" t="s">
        <v>20</v>
      </c>
      <c r="B66" s="38" t="s">
        <v>53</v>
      </c>
      <c r="C66" s="39"/>
      <c r="D66" s="24"/>
      <c r="E66" s="94"/>
      <c r="F66" s="94"/>
    </row>
    <row r="67" spans="1:6" s="41" customFormat="1" ht="51" hidden="1">
      <c r="A67" s="44" t="s">
        <v>19</v>
      </c>
      <c r="B67" s="38" t="s">
        <v>53</v>
      </c>
      <c r="C67" s="45"/>
      <c r="D67" s="24"/>
      <c r="E67" s="94"/>
      <c r="F67" s="94"/>
    </row>
    <row r="68" spans="1:6" s="41" customFormat="1" ht="38.25" hidden="1">
      <c r="A68" s="46" t="s">
        <v>29</v>
      </c>
      <c r="B68" s="38" t="s">
        <v>53</v>
      </c>
      <c r="C68" s="45"/>
      <c r="D68" s="24"/>
      <c r="E68" s="96"/>
      <c r="F68" s="94"/>
    </row>
    <row r="69" spans="1:6" s="41" customFormat="1" ht="51" hidden="1">
      <c r="A69" s="46" t="s">
        <v>147</v>
      </c>
      <c r="B69" s="38" t="s">
        <v>53</v>
      </c>
      <c r="C69" s="45"/>
      <c r="D69" s="24"/>
      <c r="E69" s="96"/>
      <c r="F69" s="94"/>
    </row>
    <row r="70" spans="1:6" s="41" customFormat="1" ht="51" hidden="1">
      <c r="A70" s="46" t="s">
        <v>150</v>
      </c>
      <c r="B70" s="38" t="s">
        <v>53</v>
      </c>
      <c r="C70" s="45">
        <v>11.4</v>
      </c>
      <c r="D70" s="24"/>
      <c r="E70" s="96">
        <v>11.4</v>
      </c>
      <c r="F70" s="94">
        <v>11.4</v>
      </c>
    </row>
    <row r="71" spans="1:6" s="41" customFormat="1" ht="102" hidden="1">
      <c r="A71" s="46" t="s">
        <v>148</v>
      </c>
      <c r="B71" s="38" t="s">
        <v>53</v>
      </c>
      <c r="C71" s="45">
        <v>339.1</v>
      </c>
      <c r="D71" s="24"/>
      <c r="E71" s="96">
        <v>226.6</v>
      </c>
      <c r="F71" s="94">
        <v>235.8</v>
      </c>
    </row>
    <row r="72" spans="1:6" s="41" customFormat="1" ht="51" hidden="1">
      <c r="A72" s="46" t="s">
        <v>157</v>
      </c>
      <c r="B72" s="38" t="s">
        <v>158</v>
      </c>
      <c r="C72" s="45">
        <v>4835.3</v>
      </c>
      <c r="D72" s="24"/>
      <c r="E72" s="96">
        <v>5028.7</v>
      </c>
      <c r="F72" s="94">
        <v>5229.8</v>
      </c>
    </row>
    <row r="73" spans="1:6" s="41" customFormat="1" ht="12.75" hidden="1">
      <c r="A73" s="46"/>
      <c r="B73" s="38" t="s">
        <v>159</v>
      </c>
      <c r="C73" s="45"/>
      <c r="D73" s="24"/>
      <c r="E73" s="96"/>
      <c r="F73" s="94"/>
    </row>
    <row r="74" spans="1:6" s="41" customFormat="1" ht="25.5" hidden="1">
      <c r="A74" s="46" t="s">
        <v>128</v>
      </c>
      <c r="B74" s="38" t="s">
        <v>53</v>
      </c>
      <c r="C74" s="45"/>
      <c r="D74" s="24"/>
      <c r="E74" s="96"/>
      <c r="F74" s="94"/>
    </row>
    <row r="75" spans="1:6" s="11" customFormat="1" ht="31.5">
      <c r="A75" s="17" t="s">
        <v>72</v>
      </c>
      <c r="B75" s="36" t="s">
        <v>73</v>
      </c>
      <c r="C75" s="8">
        <f>C76+C80+C83+C85+C89+C78+C82</f>
        <v>81139.3</v>
      </c>
      <c r="D75" s="8">
        <f>D76+D80+D83+D85+D89+D78+D82</f>
        <v>0</v>
      </c>
      <c r="E75" s="8">
        <f>E76+E80+E83+E85+E89+E78+E82</f>
        <v>88171.5</v>
      </c>
      <c r="F75" s="8">
        <f>F76+F80+F83+F85+F89+F78+F82</f>
        <v>91194</v>
      </c>
    </row>
    <row r="76" spans="1:6" ht="25.5">
      <c r="A76" s="14" t="s">
        <v>54</v>
      </c>
      <c r="B76" s="36" t="s">
        <v>55</v>
      </c>
      <c r="C76" s="8">
        <f>C77</f>
        <v>800.5</v>
      </c>
      <c r="D76" s="8">
        <f>D77</f>
        <v>0</v>
      </c>
      <c r="E76" s="8">
        <f>E77</f>
        <v>825.9</v>
      </c>
      <c r="F76" s="8">
        <f>F77</f>
        <v>0</v>
      </c>
    </row>
    <row r="77" spans="1:6" ht="25.5" hidden="1">
      <c r="A77" s="15" t="s">
        <v>77</v>
      </c>
      <c r="B77" s="32" t="s">
        <v>56</v>
      </c>
      <c r="C77" s="108">
        <v>800.5</v>
      </c>
      <c r="E77" s="85">
        <v>825.9</v>
      </c>
      <c r="F77" s="85"/>
    </row>
    <row r="78" spans="1:30" s="1" customFormat="1" ht="25.5">
      <c r="A78" s="14" t="s">
        <v>132</v>
      </c>
      <c r="B78" s="36" t="s">
        <v>130</v>
      </c>
      <c r="C78" s="8">
        <f>C79</f>
        <v>0</v>
      </c>
      <c r="D78" s="8">
        <f>D79</f>
        <v>0</v>
      </c>
      <c r="E78" s="8">
        <f>E79</f>
        <v>0</v>
      </c>
      <c r="F78" s="8">
        <f>F79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6" ht="38.25" hidden="1">
      <c r="A79" s="15" t="s">
        <v>131</v>
      </c>
      <c r="B79" s="32" t="s">
        <v>129</v>
      </c>
      <c r="C79" s="108"/>
      <c r="E79" s="85"/>
      <c r="F79" s="85"/>
    </row>
    <row r="80" spans="1:6" ht="25.5">
      <c r="A80" s="14" t="s">
        <v>57</v>
      </c>
      <c r="B80" s="36" t="s">
        <v>58</v>
      </c>
      <c r="C80" s="8">
        <f>C81</f>
        <v>273.2</v>
      </c>
      <c r="D80" s="8">
        <f>D81</f>
        <v>0</v>
      </c>
      <c r="E80" s="8">
        <f>E81</f>
        <v>280.8</v>
      </c>
      <c r="F80" s="8">
        <f>F81</f>
        <v>0</v>
      </c>
    </row>
    <row r="81" spans="1:6" s="6" customFormat="1" ht="25.5" hidden="1">
      <c r="A81" s="15" t="s">
        <v>78</v>
      </c>
      <c r="B81" s="32" t="s">
        <v>59</v>
      </c>
      <c r="C81" s="108">
        <v>273.2</v>
      </c>
      <c r="D81" s="25"/>
      <c r="E81" s="91">
        <v>280.8</v>
      </c>
      <c r="F81" s="91"/>
    </row>
    <row r="82" spans="1:6" s="6" customFormat="1" ht="32.25" customHeight="1">
      <c r="A82" s="65" t="s">
        <v>145</v>
      </c>
      <c r="B82" s="36" t="s">
        <v>146</v>
      </c>
      <c r="C82" s="8">
        <v>613.1</v>
      </c>
      <c r="D82" s="101"/>
      <c r="E82" s="99">
        <v>1175.1</v>
      </c>
      <c r="F82" s="99">
        <v>1175.1</v>
      </c>
    </row>
    <row r="83" spans="1:6" s="6" customFormat="1" ht="38.25">
      <c r="A83" s="14" t="s">
        <v>26</v>
      </c>
      <c r="B83" s="36" t="s">
        <v>60</v>
      </c>
      <c r="C83" s="8">
        <f>C84</f>
        <v>4545</v>
      </c>
      <c r="D83" s="8">
        <f>D84</f>
        <v>0</v>
      </c>
      <c r="E83" s="8">
        <f>E84</f>
        <v>4931</v>
      </c>
      <c r="F83" s="8">
        <f>F84</f>
        <v>5268</v>
      </c>
    </row>
    <row r="84" spans="1:6" ht="38.25" hidden="1">
      <c r="A84" s="15" t="s">
        <v>27</v>
      </c>
      <c r="B84" s="32" t="s">
        <v>61</v>
      </c>
      <c r="C84" s="108">
        <v>4545</v>
      </c>
      <c r="D84" s="27"/>
      <c r="E84" s="85">
        <v>4931</v>
      </c>
      <c r="F84" s="85">
        <v>5268</v>
      </c>
    </row>
    <row r="85" spans="1:6" ht="51">
      <c r="A85" s="14" t="s">
        <v>62</v>
      </c>
      <c r="B85" s="36" t="s">
        <v>63</v>
      </c>
      <c r="C85" s="8">
        <f>C86</f>
        <v>1660.5</v>
      </c>
      <c r="D85" s="8">
        <f>D86</f>
        <v>0</v>
      </c>
      <c r="E85" s="8">
        <f>E86</f>
        <v>0</v>
      </c>
      <c r="F85" s="8">
        <f>F86</f>
        <v>0</v>
      </c>
    </row>
    <row r="86" spans="1:30" s="53" customFormat="1" ht="51" hidden="1">
      <c r="A86" s="15" t="s">
        <v>38</v>
      </c>
      <c r="B86" s="32" t="s">
        <v>64</v>
      </c>
      <c r="C86" s="108">
        <f>C87+C88</f>
        <v>1660.5</v>
      </c>
      <c r="D86" s="24"/>
      <c r="E86" s="88"/>
      <c r="F86" s="88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s="42" customFormat="1" ht="51" hidden="1">
      <c r="A87" s="46" t="s">
        <v>38</v>
      </c>
      <c r="B87" s="38" t="s">
        <v>64</v>
      </c>
      <c r="C87" s="45">
        <v>1620</v>
      </c>
      <c r="D87" s="27"/>
      <c r="E87" s="94">
        <v>1620</v>
      </c>
      <c r="F87" s="94">
        <v>1620</v>
      </c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s="42" customFormat="1" ht="63.75" hidden="1">
      <c r="A88" s="44" t="s">
        <v>123</v>
      </c>
      <c r="B88" s="38" t="s">
        <v>64</v>
      </c>
      <c r="C88" s="62">
        <v>40.5</v>
      </c>
      <c r="D88" s="27"/>
      <c r="E88" s="94">
        <v>40.5</v>
      </c>
      <c r="F88" s="94">
        <v>40.5</v>
      </c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6" ht="14.25">
      <c r="A89" s="18" t="s">
        <v>65</v>
      </c>
      <c r="B89" s="36" t="s">
        <v>66</v>
      </c>
      <c r="C89" s="8">
        <f>C90</f>
        <v>73247</v>
      </c>
      <c r="D89" s="8">
        <f>D90</f>
        <v>0</v>
      </c>
      <c r="E89" s="8">
        <f>E90</f>
        <v>80958.7</v>
      </c>
      <c r="F89" s="8">
        <f>F90</f>
        <v>84750.9</v>
      </c>
    </row>
    <row r="90" spans="1:6" ht="12.75" hidden="1">
      <c r="A90" s="50" t="s">
        <v>76</v>
      </c>
      <c r="B90" s="32" t="s">
        <v>67</v>
      </c>
      <c r="C90" s="108">
        <f>SUM(C91:C103)</f>
        <v>73247</v>
      </c>
      <c r="D90" s="9">
        <f>SUM(D91:D103)</f>
        <v>0</v>
      </c>
      <c r="E90" s="9">
        <f>SUM(E91:E103)</f>
        <v>80958.7</v>
      </c>
      <c r="F90" s="9">
        <f>SUM(F91:F103)</f>
        <v>84750.9</v>
      </c>
    </row>
    <row r="91" spans="1:30" s="42" customFormat="1" ht="38.25" hidden="1">
      <c r="A91" s="46" t="s">
        <v>39</v>
      </c>
      <c r="B91" s="38" t="s">
        <v>67</v>
      </c>
      <c r="C91" s="45">
        <v>57580</v>
      </c>
      <c r="D91" s="24"/>
      <c r="E91" s="95">
        <v>61703</v>
      </c>
      <c r="F91" s="94">
        <v>63992.2</v>
      </c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s="42" customFormat="1" ht="12.75" hidden="1">
      <c r="A92" s="46" t="s">
        <v>76</v>
      </c>
      <c r="B92" s="38" t="s">
        <v>67</v>
      </c>
      <c r="C92" s="45">
        <v>15667</v>
      </c>
      <c r="D92" s="24"/>
      <c r="E92" s="94">
        <v>19255.7</v>
      </c>
      <c r="F92" s="94">
        <v>20758.7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s="42" customFormat="1" ht="63.75" hidden="1">
      <c r="A93" s="46" t="s">
        <v>122</v>
      </c>
      <c r="B93" s="38" t="s">
        <v>67</v>
      </c>
      <c r="C93" s="45"/>
      <c r="D93" s="24"/>
      <c r="E93" s="95"/>
      <c r="F93" s="94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s="42" customFormat="1" ht="51" hidden="1">
      <c r="A94" s="46" t="s">
        <v>136</v>
      </c>
      <c r="B94" s="38" t="s">
        <v>67</v>
      </c>
      <c r="C94" s="45"/>
      <c r="D94" s="24"/>
      <c r="E94" s="94"/>
      <c r="F94" s="94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s="42" customFormat="1" ht="63.75" hidden="1">
      <c r="A95" s="46" t="s">
        <v>137</v>
      </c>
      <c r="B95" s="38" t="s">
        <v>67</v>
      </c>
      <c r="C95" s="45"/>
      <c r="D95" s="24"/>
      <c r="E95" s="94"/>
      <c r="F95" s="94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6" s="40" customFormat="1" ht="51" hidden="1">
      <c r="A96" s="46" t="s">
        <v>30</v>
      </c>
      <c r="B96" s="38" t="s">
        <v>67</v>
      </c>
      <c r="C96" s="45"/>
      <c r="D96" s="26"/>
      <c r="E96" s="97"/>
      <c r="F96" s="97"/>
    </row>
    <row r="97" spans="1:6" s="40" customFormat="1" ht="51" hidden="1">
      <c r="A97" s="46" t="s">
        <v>30</v>
      </c>
      <c r="B97" s="38" t="s">
        <v>67</v>
      </c>
      <c r="C97" s="45"/>
      <c r="D97" s="26"/>
      <c r="E97" s="97"/>
      <c r="F97" s="97"/>
    </row>
    <row r="98" spans="1:30" s="42" customFormat="1" ht="51" hidden="1">
      <c r="A98" s="46" t="s">
        <v>138</v>
      </c>
      <c r="B98" s="38" t="s">
        <v>67</v>
      </c>
      <c r="C98" s="45"/>
      <c r="D98" s="24"/>
      <c r="E98" s="94"/>
      <c r="F98" s="94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6" s="40" customFormat="1" ht="38.25" hidden="1">
      <c r="A99" s="46" t="s">
        <v>42</v>
      </c>
      <c r="B99" s="38" t="s">
        <v>67</v>
      </c>
      <c r="C99" s="45"/>
      <c r="D99" s="47"/>
      <c r="E99" s="98"/>
      <c r="F99" s="97"/>
    </row>
    <row r="100" spans="1:30" s="42" customFormat="1" ht="25.5" hidden="1">
      <c r="A100" s="46" t="s">
        <v>40</v>
      </c>
      <c r="B100" s="38" t="s">
        <v>67</v>
      </c>
      <c r="C100" s="45"/>
      <c r="D100" s="24"/>
      <c r="E100" s="94"/>
      <c r="F100" s="94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6" s="40" customFormat="1" ht="51" hidden="1">
      <c r="A101" s="46" t="s">
        <v>35</v>
      </c>
      <c r="B101" s="38" t="s">
        <v>67</v>
      </c>
      <c r="C101" s="45"/>
      <c r="D101" s="26"/>
      <c r="E101" s="97"/>
      <c r="F101" s="97"/>
    </row>
    <row r="102" spans="1:30" s="42" customFormat="1" ht="25.5" hidden="1">
      <c r="A102" s="46" t="s">
        <v>41</v>
      </c>
      <c r="B102" s="38" t="s">
        <v>67</v>
      </c>
      <c r="C102" s="48"/>
      <c r="D102" s="27"/>
      <c r="E102" s="94"/>
      <c r="F102" s="94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s="42" customFormat="1" ht="51" hidden="1">
      <c r="A103" s="46" t="s">
        <v>124</v>
      </c>
      <c r="B103" s="38" t="s">
        <v>67</v>
      </c>
      <c r="C103" s="48"/>
      <c r="D103" s="27"/>
      <c r="E103" s="94"/>
      <c r="F103" s="94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6" s="6" customFormat="1" ht="15.75">
      <c r="A104" s="16" t="s">
        <v>68</v>
      </c>
      <c r="B104" s="33" t="s">
        <v>90</v>
      </c>
      <c r="C104" s="8">
        <f>C105+C107+C109</f>
        <v>17054.4</v>
      </c>
      <c r="D104" s="8">
        <f>D105+D107+D109</f>
        <v>0</v>
      </c>
      <c r="E104" s="8">
        <f>E105+E107+E109</f>
        <v>17054.4</v>
      </c>
      <c r="F104" s="8">
        <f>F105+F107+F109</f>
        <v>17040</v>
      </c>
    </row>
    <row r="105" spans="1:6" s="6" customFormat="1" ht="25.5">
      <c r="A105" s="19" t="s">
        <v>69</v>
      </c>
      <c r="B105" s="33" t="s">
        <v>70</v>
      </c>
      <c r="C105" s="8">
        <v>17040</v>
      </c>
      <c r="D105" s="25"/>
      <c r="E105" s="91">
        <v>17040</v>
      </c>
      <c r="F105" s="91">
        <v>17040</v>
      </c>
    </row>
    <row r="106" spans="1:6" ht="38.25" hidden="1">
      <c r="A106" s="20" t="s">
        <v>79</v>
      </c>
      <c r="B106" s="34" t="s">
        <v>71</v>
      </c>
      <c r="C106" s="108">
        <v>15932</v>
      </c>
      <c r="E106" s="85"/>
      <c r="F106" s="85"/>
    </row>
    <row r="107" spans="1:6" s="6" customFormat="1" ht="38.25" hidden="1">
      <c r="A107" s="19" t="s">
        <v>80</v>
      </c>
      <c r="B107" s="33" t="s">
        <v>81</v>
      </c>
      <c r="C107" s="8"/>
      <c r="D107" s="25"/>
      <c r="E107" s="91"/>
      <c r="F107" s="91"/>
    </row>
    <row r="108" spans="1:6" ht="51" hidden="1">
      <c r="A108" s="20" t="s">
        <v>82</v>
      </c>
      <c r="B108" s="34" t="s">
        <v>83</v>
      </c>
      <c r="C108" s="108">
        <v>34315</v>
      </c>
      <c r="E108" s="85"/>
      <c r="F108" s="85"/>
    </row>
    <row r="109" spans="1:6" ht="38.25">
      <c r="A109" s="51" t="s">
        <v>31</v>
      </c>
      <c r="B109" s="33" t="s">
        <v>36</v>
      </c>
      <c r="C109" s="8">
        <f>C110</f>
        <v>14.4</v>
      </c>
      <c r="E109" s="91">
        <v>14.4</v>
      </c>
      <c r="F109" s="85"/>
    </row>
    <row r="110" spans="1:6" ht="25.5" customHeight="1" hidden="1">
      <c r="A110" s="20" t="s">
        <v>32</v>
      </c>
      <c r="B110" s="34" t="s">
        <v>37</v>
      </c>
      <c r="C110" s="108">
        <v>14.4</v>
      </c>
      <c r="E110" s="85"/>
      <c r="F110" s="85"/>
    </row>
    <row r="111" spans="1:6" s="6" customFormat="1" ht="16.5" thickBot="1">
      <c r="A111" s="21" t="s">
        <v>95</v>
      </c>
      <c r="B111" s="35"/>
      <c r="C111" s="22">
        <f>C43+C44</f>
        <v>390441.6</v>
      </c>
      <c r="D111" s="22">
        <f>D43+D44</f>
        <v>281</v>
      </c>
      <c r="E111" s="22">
        <f>E43+E44</f>
        <v>410962.50000000006</v>
      </c>
      <c r="F111" s="22">
        <f>F43+F44</f>
        <v>357684</v>
      </c>
    </row>
    <row r="112" spans="1:5" s="6" customFormat="1" ht="12.75">
      <c r="A112" s="3"/>
      <c r="B112" s="37"/>
      <c r="C112" s="3"/>
      <c r="D112" s="28"/>
      <c r="E112" s="55"/>
    </row>
    <row r="113" ht="12.75">
      <c r="C113" s="23"/>
    </row>
    <row r="124" spans="1:5" s="6" customFormat="1" ht="12.75">
      <c r="A124" s="3"/>
      <c r="B124" s="37"/>
      <c r="C124" s="3"/>
      <c r="D124" s="25"/>
      <c r="E124" s="55"/>
    </row>
    <row r="125" spans="1:5" s="6" customFormat="1" ht="12.75">
      <c r="A125" s="3"/>
      <c r="B125" s="37"/>
      <c r="C125" s="3"/>
      <c r="D125" s="26"/>
      <c r="E125" s="55"/>
    </row>
    <row r="126" spans="1:5" s="11" customFormat="1" ht="12.75">
      <c r="A126" s="3"/>
      <c r="B126" s="37"/>
      <c r="C126" s="3"/>
      <c r="D126" s="24"/>
      <c r="E126" s="56"/>
    </row>
    <row r="127" spans="1:5" s="6" customFormat="1" ht="12.75">
      <c r="A127" s="3"/>
      <c r="B127" s="37"/>
      <c r="C127" s="3"/>
      <c r="D127" s="26"/>
      <c r="E127" s="55"/>
    </row>
    <row r="128" spans="1:5" s="11" customFormat="1" ht="12.75">
      <c r="A128" s="3"/>
      <c r="B128" s="37"/>
      <c r="C128" s="3"/>
      <c r="D128" s="24"/>
      <c r="E128" s="56"/>
    </row>
    <row r="129" spans="1:5" s="6" customFormat="1" ht="12.75">
      <c r="A129" s="3"/>
      <c r="B129" s="37"/>
      <c r="C129" s="3"/>
      <c r="D129" s="26"/>
      <c r="E129" s="55"/>
    </row>
    <row r="130" spans="1:5" s="11" customFormat="1" ht="12.75">
      <c r="A130" s="3"/>
      <c r="B130" s="37"/>
      <c r="C130" s="3"/>
      <c r="D130" s="24"/>
      <c r="E130" s="56"/>
    </row>
    <row r="131" spans="1:5" s="11" customFormat="1" ht="12.75">
      <c r="A131" s="3"/>
      <c r="B131" s="37"/>
      <c r="C131" s="3"/>
      <c r="D131" s="27"/>
      <c r="E131" s="56"/>
    </row>
    <row r="132" spans="1:5" s="11" customFormat="1" ht="12.75">
      <c r="A132" s="3"/>
      <c r="B132" s="37"/>
      <c r="C132" s="3"/>
      <c r="D132" s="27"/>
      <c r="E132" s="56"/>
    </row>
    <row r="133" spans="1:5" s="10" customFormat="1" ht="15.75">
      <c r="A133" s="3"/>
      <c r="B133" s="37"/>
      <c r="C133" s="3"/>
      <c r="D133" s="25"/>
      <c r="E133" s="57"/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61" right="0.5905511811023623" top="0.7874015748031497" bottom="0.7874015748031497" header="0.17" footer="0.5118110236220472"/>
  <pageSetup horizontalDpi="1200" verticalDpi="12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3"/>
  <sheetViews>
    <sheetView view="pageBreakPreview" zoomScaleSheetLayoutView="100" zoomScalePageLayoutView="0" workbookViewId="0" topLeftCell="A1">
      <selection activeCell="A44" sqref="A44"/>
    </sheetView>
  </sheetViews>
  <sheetFormatPr defaultColWidth="9.00390625" defaultRowHeight="12.75"/>
  <cols>
    <col min="1" max="1" width="66.00390625" style="3" customWidth="1"/>
    <col min="2" max="2" width="24.625" style="37" customWidth="1"/>
    <col min="3" max="3" width="15.25390625" style="3" hidden="1" customWidth="1"/>
    <col min="4" max="4" width="7.25390625" style="24" hidden="1" customWidth="1"/>
    <col min="5" max="5" width="17.875" style="54" customWidth="1"/>
    <col min="6" max="6" width="15.125" style="3" customWidth="1"/>
    <col min="7" max="30" width="9.125" style="3" customWidth="1"/>
  </cols>
  <sheetData>
    <row r="1" spans="1:7" ht="12.75">
      <c r="A1" s="67"/>
      <c r="B1" s="154"/>
      <c r="C1" s="154"/>
      <c r="F1" s="81" t="s">
        <v>168</v>
      </c>
      <c r="G1" s="105"/>
    </row>
    <row r="2" spans="2:7" ht="12.75" customHeight="1">
      <c r="B2" s="155"/>
      <c r="C2" s="155"/>
      <c r="D2" s="30"/>
      <c r="E2" s="155" t="s">
        <v>153</v>
      </c>
      <c r="F2" s="155"/>
      <c r="G2" s="102"/>
    </row>
    <row r="3" spans="2:7" ht="66" customHeight="1">
      <c r="B3" s="156"/>
      <c r="C3" s="156"/>
      <c r="D3" s="29"/>
      <c r="E3" s="156" t="s">
        <v>169</v>
      </c>
      <c r="F3" s="156"/>
      <c r="G3" s="106"/>
    </row>
    <row r="4" spans="2:5" ht="7.5" customHeight="1">
      <c r="B4" s="157"/>
      <c r="C4" s="157"/>
      <c r="D4" s="63"/>
      <c r="E4" s="63"/>
    </row>
    <row r="5" spans="1:5" ht="12.75" customHeight="1">
      <c r="A5" s="68"/>
      <c r="B5" s="156"/>
      <c r="C5" s="156"/>
      <c r="D5" s="29"/>
      <c r="E5" s="29"/>
    </row>
    <row r="6" spans="1:3" ht="12.75">
      <c r="A6" s="69"/>
      <c r="B6" s="70"/>
      <c r="C6" s="70"/>
    </row>
    <row r="7" spans="1:6" ht="18.75">
      <c r="A7" s="153" t="s">
        <v>161</v>
      </c>
      <c r="B7" s="153"/>
      <c r="C7" s="153"/>
      <c r="D7" s="153"/>
      <c r="E7" s="153"/>
      <c r="F7" s="153"/>
    </row>
    <row r="8" spans="1:3" ht="14.25">
      <c r="A8" s="69"/>
      <c r="B8" s="71"/>
      <c r="C8" s="69"/>
    </row>
    <row r="9" spans="1:6" ht="16.5" thickBot="1">
      <c r="A9" s="69"/>
      <c r="B9" s="72"/>
      <c r="C9" s="73" t="s">
        <v>96</v>
      </c>
      <c r="E9" s="103" t="s">
        <v>162</v>
      </c>
      <c r="F9" s="104" t="s">
        <v>163</v>
      </c>
    </row>
    <row r="10" spans="1:6" ht="38.25">
      <c r="A10" s="114" t="s">
        <v>92</v>
      </c>
      <c r="B10" s="115" t="s">
        <v>91</v>
      </c>
      <c r="C10" s="116" t="s">
        <v>97</v>
      </c>
      <c r="E10" s="116" t="s">
        <v>97</v>
      </c>
      <c r="F10" s="116" t="s">
        <v>97</v>
      </c>
    </row>
    <row r="11" spans="1:6" ht="15.75">
      <c r="A11" s="117" t="s">
        <v>121</v>
      </c>
      <c r="B11" s="77"/>
      <c r="C11" s="118"/>
      <c r="D11" s="119"/>
      <c r="E11" s="111"/>
      <c r="F11" s="111"/>
    </row>
    <row r="12" spans="1:6" s="3" customFormat="1" ht="15.75">
      <c r="A12" s="117" t="s">
        <v>24</v>
      </c>
      <c r="B12" s="36" t="s">
        <v>85</v>
      </c>
      <c r="C12" s="86">
        <f>C14+C18+C21+C24</f>
        <v>96204</v>
      </c>
      <c r="D12" s="86">
        <f>D14+D18+D21+D24</f>
        <v>281</v>
      </c>
      <c r="E12" s="86">
        <f>E14+E18+E21+E24</f>
        <v>97853.2</v>
      </c>
      <c r="F12" s="86">
        <f>F14+F18+F21+F24</f>
        <v>98643.5</v>
      </c>
    </row>
    <row r="13" spans="1:6" s="3" customFormat="1" ht="15.75">
      <c r="A13" s="117" t="s">
        <v>17</v>
      </c>
      <c r="B13" s="36"/>
      <c r="C13" s="86">
        <f>C14+C18+C21</f>
        <v>91525</v>
      </c>
      <c r="D13" s="86">
        <f>D14+D18+D21</f>
        <v>281</v>
      </c>
      <c r="E13" s="86">
        <f>E14+E18+E21</f>
        <v>92074.2</v>
      </c>
      <c r="F13" s="86">
        <f>F14+F18+F21</f>
        <v>92626.5</v>
      </c>
    </row>
    <row r="14" spans="1:6" ht="15.75">
      <c r="A14" s="120" t="s">
        <v>99</v>
      </c>
      <c r="B14" s="36" t="s">
        <v>100</v>
      </c>
      <c r="C14" s="87">
        <f>C15</f>
        <v>88710</v>
      </c>
      <c r="D14" s="87">
        <f>D15</f>
        <v>0</v>
      </c>
      <c r="E14" s="87">
        <f>E15</f>
        <v>89242</v>
      </c>
      <c r="F14" s="87">
        <f>F15</f>
        <v>89778</v>
      </c>
    </row>
    <row r="15" spans="1:30" s="1" customFormat="1" ht="15.75">
      <c r="A15" s="120" t="s">
        <v>93</v>
      </c>
      <c r="B15" s="36" t="s">
        <v>101</v>
      </c>
      <c r="C15" s="87">
        <f>C16+C17</f>
        <v>88710</v>
      </c>
      <c r="D15" s="87">
        <f>D16+D17</f>
        <v>0</v>
      </c>
      <c r="E15" s="87">
        <f>E16+E17</f>
        <v>89242</v>
      </c>
      <c r="F15" s="87">
        <f>F16+F17</f>
        <v>89778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6" ht="15.75" hidden="1">
      <c r="A16" s="121" t="s">
        <v>93</v>
      </c>
      <c r="B16" s="32" t="s">
        <v>0</v>
      </c>
      <c r="C16" s="122">
        <v>88710</v>
      </c>
      <c r="D16" s="119"/>
      <c r="E16" s="111">
        <v>89242</v>
      </c>
      <c r="F16" s="111">
        <v>89778</v>
      </c>
    </row>
    <row r="17" spans="1:6" ht="127.5" customHeight="1" hidden="1">
      <c r="A17" s="123" t="s">
        <v>139</v>
      </c>
      <c r="B17" s="32" t="s">
        <v>140</v>
      </c>
      <c r="C17" s="122"/>
      <c r="D17" s="119"/>
      <c r="E17" s="111"/>
      <c r="F17" s="111"/>
    </row>
    <row r="18" spans="1:30" s="1" customFormat="1" ht="15.75">
      <c r="A18" s="120" t="s">
        <v>103</v>
      </c>
      <c r="B18" s="36" t="s">
        <v>102</v>
      </c>
      <c r="C18" s="87">
        <f>C19</f>
        <v>2535</v>
      </c>
      <c r="D18" s="87">
        <f aca="true" t="shared" si="0" ref="D18:F19">D19</f>
        <v>0</v>
      </c>
      <c r="E18" s="87">
        <f t="shared" si="0"/>
        <v>2550.2</v>
      </c>
      <c r="F18" s="87">
        <f t="shared" si="0"/>
        <v>2565.5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1" customFormat="1" ht="31.5">
      <c r="A19" s="117" t="s">
        <v>2</v>
      </c>
      <c r="B19" s="36" t="s">
        <v>10</v>
      </c>
      <c r="C19" s="87">
        <f>C20</f>
        <v>2535</v>
      </c>
      <c r="D19" s="87">
        <f t="shared" si="0"/>
        <v>0</v>
      </c>
      <c r="E19" s="87">
        <f t="shared" si="0"/>
        <v>2550.2</v>
      </c>
      <c r="F19" s="87">
        <f t="shared" si="0"/>
        <v>2565.5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s="53" customFormat="1" ht="31.5" hidden="1">
      <c r="A20" s="123" t="s">
        <v>2</v>
      </c>
      <c r="B20" s="32" t="s">
        <v>22</v>
      </c>
      <c r="C20" s="122">
        <v>2535</v>
      </c>
      <c r="D20" s="119"/>
      <c r="E20" s="111">
        <v>2550.2</v>
      </c>
      <c r="F20" s="111">
        <v>2565.5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6" ht="15.75">
      <c r="A21" s="117" t="s">
        <v>86</v>
      </c>
      <c r="B21" s="36" t="s">
        <v>104</v>
      </c>
      <c r="C21" s="87">
        <f>C22</f>
        <v>280</v>
      </c>
      <c r="D21" s="87">
        <f>D22</f>
        <v>281</v>
      </c>
      <c r="E21" s="89">
        <f>E22</f>
        <v>282</v>
      </c>
      <c r="F21" s="89">
        <f>F22</f>
        <v>283</v>
      </c>
    </row>
    <row r="22" spans="1:6" ht="31.5">
      <c r="A22" s="117" t="s">
        <v>87</v>
      </c>
      <c r="B22" s="36" t="s">
        <v>88</v>
      </c>
      <c r="C22" s="87">
        <v>280</v>
      </c>
      <c r="D22" s="87">
        <v>281</v>
      </c>
      <c r="E22" s="89">
        <v>282</v>
      </c>
      <c r="F22" s="89">
        <v>283</v>
      </c>
    </row>
    <row r="23" spans="1:30" s="1" customFormat="1" ht="47.25" hidden="1">
      <c r="A23" s="123" t="s">
        <v>89</v>
      </c>
      <c r="B23" s="32" t="s">
        <v>3</v>
      </c>
      <c r="C23" s="124">
        <v>280</v>
      </c>
      <c r="D23" s="125"/>
      <c r="E23" s="111">
        <v>281.6</v>
      </c>
      <c r="F23" s="111">
        <v>283.4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6" ht="15.75">
      <c r="A24" s="126" t="s">
        <v>119</v>
      </c>
      <c r="B24" s="36"/>
      <c r="C24" s="87">
        <f>C25+C31+C35+C38+C33</f>
        <v>4679</v>
      </c>
      <c r="D24" s="87">
        <f>D25+D31+D35+D38+D33</f>
        <v>0</v>
      </c>
      <c r="E24" s="87">
        <f>E25+E31+E35+E38+E33</f>
        <v>5779</v>
      </c>
      <c r="F24" s="87">
        <f>F25+F31+F35+F38+F33</f>
        <v>6017</v>
      </c>
    </row>
    <row r="25" spans="1:6" ht="47.25">
      <c r="A25" s="117" t="s">
        <v>106</v>
      </c>
      <c r="B25" s="36" t="s">
        <v>105</v>
      </c>
      <c r="C25" s="87">
        <f>C26</f>
        <v>4019</v>
      </c>
      <c r="D25" s="87">
        <f>D26</f>
        <v>0</v>
      </c>
      <c r="E25" s="87">
        <f>E26+E27</f>
        <v>5099</v>
      </c>
      <c r="F25" s="87">
        <f>F26+F27</f>
        <v>5317</v>
      </c>
    </row>
    <row r="26" spans="1:6" ht="78.75" hidden="1">
      <c r="A26" s="110" t="s">
        <v>164</v>
      </c>
      <c r="B26" s="109" t="s">
        <v>165</v>
      </c>
      <c r="C26" s="90">
        <f>C27+C30</f>
        <v>4019</v>
      </c>
      <c r="D26" s="90">
        <f>D27+D30</f>
        <v>0</v>
      </c>
      <c r="E26" s="90">
        <f>E27+E30</f>
        <v>4099</v>
      </c>
      <c r="F26" s="90">
        <f>F27+F30</f>
        <v>4217</v>
      </c>
    </row>
    <row r="27" spans="1:30" s="1" customFormat="1" ht="63" hidden="1">
      <c r="A27" s="110" t="s">
        <v>166</v>
      </c>
      <c r="B27" s="109" t="s">
        <v>5</v>
      </c>
      <c r="C27" s="90">
        <f>C28</f>
        <v>939</v>
      </c>
      <c r="D27" s="90">
        <f>D28</f>
        <v>0</v>
      </c>
      <c r="E27" s="90">
        <f>E28</f>
        <v>1000</v>
      </c>
      <c r="F27" s="90">
        <f>F28</f>
        <v>1100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1" customFormat="1" ht="84" customHeight="1" hidden="1">
      <c r="A28" s="123" t="s">
        <v>126</v>
      </c>
      <c r="B28" s="32" t="s">
        <v>125</v>
      </c>
      <c r="C28" s="124">
        <v>939</v>
      </c>
      <c r="D28" s="125"/>
      <c r="E28" s="91">
        <v>1000</v>
      </c>
      <c r="F28" s="91">
        <v>1100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6" ht="78.75" hidden="1">
      <c r="A29" s="107" t="s">
        <v>23</v>
      </c>
      <c r="B29" s="32" t="s">
        <v>4</v>
      </c>
      <c r="C29" s="122">
        <v>0</v>
      </c>
      <c r="D29" s="119"/>
      <c r="E29" s="111"/>
      <c r="F29" s="111"/>
    </row>
    <row r="30" spans="1:30" s="1" customFormat="1" ht="64.5" customHeight="1" hidden="1">
      <c r="A30" s="110" t="s">
        <v>18</v>
      </c>
      <c r="B30" s="32" t="s">
        <v>5</v>
      </c>
      <c r="C30" s="122">
        <v>3080</v>
      </c>
      <c r="D30" s="125"/>
      <c r="E30" s="91">
        <v>3099</v>
      </c>
      <c r="F30" s="91">
        <v>3117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6" ht="31.5">
      <c r="A31" s="117" t="s">
        <v>108</v>
      </c>
      <c r="B31" s="36" t="s">
        <v>107</v>
      </c>
      <c r="C31" s="87">
        <f>C32</f>
        <v>140</v>
      </c>
      <c r="D31" s="87">
        <f>D32</f>
        <v>0</v>
      </c>
      <c r="E31" s="87">
        <f>E32</f>
        <v>140</v>
      </c>
      <c r="F31" s="87">
        <f>F32</f>
        <v>140</v>
      </c>
    </row>
    <row r="32" spans="1:30" s="1" customFormat="1" ht="15.75" hidden="1">
      <c r="A32" s="123" t="s">
        <v>98</v>
      </c>
      <c r="B32" s="36" t="s">
        <v>109</v>
      </c>
      <c r="C32" s="122">
        <v>140</v>
      </c>
      <c r="D32" s="125"/>
      <c r="E32" s="91">
        <v>140</v>
      </c>
      <c r="F32" s="91">
        <v>140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1" customFormat="1" ht="94.5" hidden="1">
      <c r="A33" s="126" t="s">
        <v>154</v>
      </c>
      <c r="B33" s="148" t="s">
        <v>155</v>
      </c>
      <c r="C33" s="122">
        <f>C34</f>
        <v>0</v>
      </c>
      <c r="D33" s="125"/>
      <c r="E33" s="91"/>
      <c r="F33" s="9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1" customFormat="1" ht="15.75" hidden="1">
      <c r="A34" s="110"/>
      <c r="B34" s="148" t="s">
        <v>156</v>
      </c>
      <c r="C34" s="122"/>
      <c r="D34" s="125"/>
      <c r="E34" s="91"/>
      <c r="F34" s="9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53" customFormat="1" ht="15.75">
      <c r="A35" s="120" t="s">
        <v>111</v>
      </c>
      <c r="B35" s="36" t="s">
        <v>110</v>
      </c>
      <c r="C35" s="87">
        <f>C37</f>
        <v>450</v>
      </c>
      <c r="D35" s="87">
        <f>D37</f>
        <v>0</v>
      </c>
      <c r="E35" s="87">
        <f>E37</f>
        <v>460</v>
      </c>
      <c r="F35" s="87">
        <f>F37</f>
        <v>470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6" ht="31.5">
      <c r="A36" s="126" t="s">
        <v>11</v>
      </c>
      <c r="B36" s="36" t="s">
        <v>16</v>
      </c>
      <c r="C36" s="87">
        <f>C37</f>
        <v>450</v>
      </c>
      <c r="D36" s="87">
        <f>D37</f>
        <v>0</v>
      </c>
      <c r="E36" s="87">
        <v>500</v>
      </c>
      <c r="F36" s="87">
        <v>510</v>
      </c>
    </row>
    <row r="37" spans="1:6" ht="47.25" hidden="1">
      <c r="A37" s="110" t="s">
        <v>7</v>
      </c>
      <c r="B37" s="36" t="s">
        <v>8</v>
      </c>
      <c r="C37" s="122">
        <v>450</v>
      </c>
      <c r="D37" s="119"/>
      <c r="E37" s="111">
        <v>460</v>
      </c>
      <c r="F37" s="111">
        <v>470</v>
      </c>
    </row>
    <row r="38" spans="1:6" ht="15.75">
      <c r="A38" s="117" t="s">
        <v>113</v>
      </c>
      <c r="B38" s="36" t="s">
        <v>112</v>
      </c>
      <c r="C38" s="87">
        <f>C41</f>
        <v>70</v>
      </c>
      <c r="D38" s="87">
        <f>D41</f>
        <v>0</v>
      </c>
      <c r="E38" s="87">
        <f>E41</f>
        <v>80</v>
      </c>
      <c r="F38" s="87">
        <f>F41</f>
        <v>90</v>
      </c>
    </row>
    <row r="39" spans="1:6" ht="15.75" hidden="1">
      <c r="A39" s="117" t="s">
        <v>12</v>
      </c>
      <c r="B39" s="36" t="s">
        <v>13</v>
      </c>
      <c r="C39" s="87">
        <f>C40</f>
        <v>0</v>
      </c>
      <c r="D39" s="87">
        <f>D40</f>
        <v>0</v>
      </c>
      <c r="E39" s="87">
        <f>E40</f>
        <v>0</v>
      </c>
      <c r="F39" s="87">
        <f>F40</f>
        <v>0</v>
      </c>
    </row>
    <row r="40" spans="1:30" s="1" customFormat="1" ht="31.5" hidden="1">
      <c r="A40" s="107" t="s">
        <v>14</v>
      </c>
      <c r="B40" s="36" t="s">
        <v>15</v>
      </c>
      <c r="C40" s="124">
        <v>0</v>
      </c>
      <c r="D40" s="125"/>
      <c r="E40" s="91"/>
      <c r="F40" s="9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6" ht="15.75">
      <c r="A41" s="117" t="s">
        <v>94</v>
      </c>
      <c r="B41" s="36" t="s">
        <v>114</v>
      </c>
      <c r="C41" s="87">
        <f>C42</f>
        <v>70</v>
      </c>
      <c r="D41" s="87">
        <f>D42</f>
        <v>0</v>
      </c>
      <c r="E41" s="87">
        <f>E42</f>
        <v>80</v>
      </c>
      <c r="F41" s="87">
        <f>F42</f>
        <v>90</v>
      </c>
    </row>
    <row r="42" spans="1:30" s="1" customFormat="1" ht="15.75" hidden="1">
      <c r="A42" s="123" t="s">
        <v>84</v>
      </c>
      <c r="B42" s="36" t="s">
        <v>9</v>
      </c>
      <c r="C42" s="122">
        <v>70</v>
      </c>
      <c r="D42" s="125"/>
      <c r="E42" s="91">
        <v>80</v>
      </c>
      <c r="F42" s="91">
        <v>90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6" ht="15.75">
      <c r="A43" s="117" t="s">
        <v>120</v>
      </c>
      <c r="B43" s="36"/>
      <c r="C43" s="87">
        <f>C12</f>
        <v>96204</v>
      </c>
      <c r="D43" s="87">
        <f>D12</f>
        <v>281</v>
      </c>
      <c r="E43" s="87">
        <f>E12</f>
        <v>97853.2</v>
      </c>
      <c r="F43" s="87">
        <f>F12</f>
        <v>98643.5</v>
      </c>
    </row>
    <row r="44" spans="1:30" s="1" customFormat="1" ht="15.75">
      <c r="A44" s="117" t="s">
        <v>116</v>
      </c>
      <c r="B44" s="36" t="s">
        <v>115</v>
      </c>
      <c r="C44" s="87">
        <f>C45</f>
        <v>293461.4</v>
      </c>
      <c r="D44" s="87">
        <f>D45</f>
        <v>0</v>
      </c>
      <c r="E44" s="87">
        <f>E45</f>
        <v>313940.4</v>
      </c>
      <c r="F44" s="87">
        <f>F45</f>
        <v>259997.6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s="1" customFormat="1" ht="31.5">
      <c r="A45" s="117" t="s">
        <v>45</v>
      </c>
      <c r="B45" s="36" t="s">
        <v>1</v>
      </c>
      <c r="C45" s="87">
        <f>C46+C55+C75+C104</f>
        <v>293461.4</v>
      </c>
      <c r="D45" s="87">
        <f>D46+D55+D75+D104</f>
        <v>0</v>
      </c>
      <c r="E45" s="87">
        <f>E46+E55+E75+E104</f>
        <v>313940.4</v>
      </c>
      <c r="F45" s="87">
        <f>F46+F55+F75+F104</f>
        <v>259997.6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6" ht="31.5">
      <c r="A46" s="117" t="s">
        <v>46</v>
      </c>
      <c r="B46" s="36" t="s">
        <v>117</v>
      </c>
      <c r="C46" s="87">
        <f>C47+C51+C53</f>
        <v>189463.4</v>
      </c>
      <c r="D46" s="87">
        <f>D47+D51+D53</f>
        <v>0</v>
      </c>
      <c r="E46" s="87">
        <f>E47+E51+E53</f>
        <v>133144.4</v>
      </c>
      <c r="F46" s="87">
        <f>F47+F51+F53</f>
        <v>145940.7</v>
      </c>
    </row>
    <row r="47" spans="1:6" ht="15.75">
      <c r="A47" s="117" t="s">
        <v>49</v>
      </c>
      <c r="B47" s="36" t="s">
        <v>50</v>
      </c>
      <c r="C47" s="87">
        <f>C48</f>
        <v>28161.5</v>
      </c>
      <c r="D47" s="87">
        <f>D48</f>
        <v>0</v>
      </c>
      <c r="E47" s="87">
        <f>E48</f>
        <v>27935.4</v>
      </c>
      <c r="F47" s="87">
        <f>F48</f>
        <v>27970.7</v>
      </c>
    </row>
    <row r="48" spans="1:6" ht="28.5" customHeight="1" hidden="1">
      <c r="A48" s="77" t="s">
        <v>127</v>
      </c>
      <c r="B48" s="36" t="s">
        <v>44</v>
      </c>
      <c r="C48" s="124">
        <v>28161.5</v>
      </c>
      <c r="D48" s="119"/>
      <c r="E48" s="111">
        <f>1906.2+26029.2</f>
        <v>27935.4</v>
      </c>
      <c r="F48" s="111">
        <f>1906.2+26064.5</f>
        <v>27970.7</v>
      </c>
    </row>
    <row r="49" spans="1:6" ht="15.75" hidden="1">
      <c r="A49" s="77" t="s">
        <v>33</v>
      </c>
      <c r="B49" s="36" t="s">
        <v>44</v>
      </c>
      <c r="C49" s="122"/>
      <c r="D49" s="119"/>
      <c r="E49" s="111"/>
      <c r="F49" s="111"/>
    </row>
    <row r="50" spans="1:6" ht="26.25" customHeight="1" hidden="1">
      <c r="A50" s="77" t="s">
        <v>34</v>
      </c>
      <c r="B50" s="36" t="s">
        <v>44</v>
      </c>
      <c r="C50" s="122">
        <v>26604</v>
      </c>
      <c r="D50" s="119"/>
      <c r="E50" s="112"/>
      <c r="F50" s="111"/>
    </row>
    <row r="51" spans="1:30" s="1" customFormat="1" ht="32.25" customHeight="1">
      <c r="A51" s="117" t="s">
        <v>74</v>
      </c>
      <c r="B51" s="36" t="s">
        <v>47</v>
      </c>
      <c r="C51" s="87">
        <f>C52</f>
        <v>145646</v>
      </c>
      <c r="D51" s="87">
        <f>D52</f>
        <v>0</v>
      </c>
      <c r="E51" s="87">
        <f>E52</f>
        <v>105209</v>
      </c>
      <c r="F51" s="87">
        <f>F52</f>
        <v>117970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6" ht="19.5" customHeight="1" hidden="1">
      <c r="A52" s="77" t="s">
        <v>75</v>
      </c>
      <c r="B52" s="36" t="s">
        <v>43</v>
      </c>
      <c r="C52" s="122">
        <v>145646</v>
      </c>
      <c r="D52" s="119"/>
      <c r="E52" s="111">
        <v>105209</v>
      </c>
      <c r="F52" s="111">
        <v>117970</v>
      </c>
    </row>
    <row r="53" spans="1:6" ht="15.75" customHeight="1">
      <c r="A53" s="126" t="s">
        <v>28</v>
      </c>
      <c r="B53" s="36" t="s">
        <v>143</v>
      </c>
      <c r="C53" s="90">
        <f>C54</f>
        <v>15655.9</v>
      </c>
      <c r="D53" s="119"/>
      <c r="E53" s="111"/>
      <c r="F53" s="111"/>
    </row>
    <row r="54" spans="1:6" ht="33" customHeight="1" hidden="1">
      <c r="A54" s="77" t="s">
        <v>141</v>
      </c>
      <c r="B54" s="36" t="s">
        <v>142</v>
      </c>
      <c r="C54" s="122">
        <v>15655.9</v>
      </c>
      <c r="D54" s="119"/>
      <c r="E54" s="111"/>
      <c r="F54" s="111"/>
    </row>
    <row r="55" spans="1:30" s="1" customFormat="1" ht="31.5">
      <c r="A55" s="117" t="s">
        <v>48</v>
      </c>
      <c r="B55" s="36" t="s">
        <v>118</v>
      </c>
      <c r="C55" s="87">
        <f>C58+C56+C57</f>
        <v>5641.400000000001</v>
      </c>
      <c r="D55" s="87">
        <f>D58+D56+D57</f>
        <v>0</v>
      </c>
      <c r="E55" s="87">
        <f>E58+E56+E57</f>
        <v>75739</v>
      </c>
      <c r="F55" s="87">
        <f>F58+F56+F57</f>
        <v>5965.8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1" customFormat="1" ht="33" customHeight="1">
      <c r="A56" s="117" t="s">
        <v>144</v>
      </c>
      <c r="B56" s="36" t="s">
        <v>149</v>
      </c>
      <c r="C56" s="87"/>
      <c r="D56" s="125"/>
      <c r="E56" s="100">
        <v>70000</v>
      </c>
      <c r="F56" s="9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1" customFormat="1" ht="15.75" hidden="1">
      <c r="A57" s="117"/>
      <c r="B57" s="36"/>
      <c r="C57" s="87"/>
      <c r="D57" s="125"/>
      <c r="E57" s="91"/>
      <c r="F57" s="9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1" customFormat="1" ht="21" customHeight="1">
      <c r="A58" s="127" t="s">
        <v>51</v>
      </c>
      <c r="B58" s="36" t="s">
        <v>52</v>
      </c>
      <c r="C58" s="128">
        <f>SUM(C60:C74)</f>
        <v>5641.400000000001</v>
      </c>
      <c r="D58" s="128">
        <f>SUM(D60:D74)</f>
        <v>0</v>
      </c>
      <c r="E58" s="128">
        <f>SUM(E60:E74)</f>
        <v>5739</v>
      </c>
      <c r="F58" s="128">
        <f>SUM(F60:F74)</f>
        <v>5965.8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53" customFormat="1" ht="18" customHeight="1" hidden="1">
      <c r="A59" s="129" t="s">
        <v>25</v>
      </c>
      <c r="B59" s="36" t="s">
        <v>53</v>
      </c>
      <c r="C59" s="130">
        <f>SUM(C60:C74)</f>
        <v>5641.400000000001</v>
      </c>
      <c r="D59" s="119"/>
      <c r="E59" s="111"/>
      <c r="F59" s="1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s="42" customFormat="1" ht="63.75" hidden="1">
      <c r="A60" s="131" t="s">
        <v>133</v>
      </c>
      <c r="B60" s="149" t="s">
        <v>53</v>
      </c>
      <c r="C60" s="132">
        <v>107.9</v>
      </c>
      <c r="D60" s="119"/>
      <c r="E60" s="94">
        <v>111.2</v>
      </c>
      <c r="F60" s="94">
        <v>114.2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s="43" customFormat="1" ht="63.75" hidden="1">
      <c r="A61" s="131" t="s">
        <v>21</v>
      </c>
      <c r="B61" s="149" t="s">
        <v>53</v>
      </c>
      <c r="C61" s="132">
        <v>0</v>
      </c>
      <c r="D61" s="119"/>
      <c r="E61" s="94"/>
      <c r="F61" s="94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6" s="41" customFormat="1" ht="51" hidden="1">
      <c r="A62" s="131" t="s">
        <v>134</v>
      </c>
      <c r="B62" s="149" t="s">
        <v>53</v>
      </c>
      <c r="C62" s="132"/>
      <c r="D62" s="119"/>
      <c r="E62" s="94"/>
      <c r="F62" s="94"/>
    </row>
    <row r="63" spans="1:6" s="41" customFormat="1" ht="25.5" hidden="1">
      <c r="A63" s="131" t="s">
        <v>135</v>
      </c>
      <c r="B63" s="149" t="s">
        <v>53</v>
      </c>
      <c r="C63" s="132">
        <v>347.7</v>
      </c>
      <c r="D63" s="119"/>
      <c r="E63" s="94">
        <v>361.1</v>
      </c>
      <c r="F63" s="94">
        <v>374.6</v>
      </c>
    </row>
    <row r="64" spans="1:6" s="41" customFormat="1" ht="25.5" customHeight="1" hidden="1">
      <c r="A64" s="131" t="s">
        <v>152</v>
      </c>
      <c r="B64" s="149" t="s">
        <v>53</v>
      </c>
      <c r="C64" s="132"/>
      <c r="D64" s="119"/>
      <c r="E64" s="94"/>
      <c r="F64" s="94"/>
    </row>
    <row r="65" spans="1:6" s="41" customFormat="1" ht="36.75" customHeight="1" hidden="1">
      <c r="A65" s="131" t="s">
        <v>151</v>
      </c>
      <c r="B65" s="149" t="s">
        <v>53</v>
      </c>
      <c r="C65" s="132"/>
      <c r="D65" s="119"/>
      <c r="E65" s="94"/>
      <c r="F65" s="94"/>
    </row>
    <row r="66" spans="1:6" s="41" customFormat="1" ht="76.5" hidden="1">
      <c r="A66" s="131" t="s">
        <v>20</v>
      </c>
      <c r="B66" s="149" t="s">
        <v>53</v>
      </c>
      <c r="C66" s="132"/>
      <c r="D66" s="119"/>
      <c r="E66" s="94"/>
      <c r="F66" s="94"/>
    </row>
    <row r="67" spans="1:6" s="41" customFormat="1" ht="51" hidden="1">
      <c r="A67" s="133" t="s">
        <v>19</v>
      </c>
      <c r="B67" s="149" t="s">
        <v>53</v>
      </c>
      <c r="C67" s="134"/>
      <c r="D67" s="119"/>
      <c r="E67" s="94"/>
      <c r="F67" s="94"/>
    </row>
    <row r="68" spans="1:6" s="41" customFormat="1" ht="38.25" hidden="1">
      <c r="A68" s="131" t="s">
        <v>29</v>
      </c>
      <c r="B68" s="149" t="s">
        <v>53</v>
      </c>
      <c r="C68" s="134"/>
      <c r="D68" s="119"/>
      <c r="E68" s="96"/>
      <c r="F68" s="94"/>
    </row>
    <row r="69" spans="1:6" s="41" customFormat="1" ht="51" hidden="1">
      <c r="A69" s="131" t="s">
        <v>147</v>
      </c>
      <c r="B69" s="149" t="s">
        <v>53</v>
      </c>
      <c r="C69" s="134"/>
      <c r="D69" s="119"/>
      <c r="E69" s="96"/>
      <c r="F69" s="94"/>
    </row>
    <row r="70" spans="1:6" s="41" customFormat="1" ht="51" hidden="1">
      <c r="A70" s="131" t="s">
        <v>150</v>
      </c>
      <c r="B70" s="149" t="s">
        <v>53</v>
      </c>
      <c r="C70" s="134">
        <v>11.4</v>
      </c>
      <c r="D70" s="119"/>
      <c r="E70" s="96">
        <v>11.4</v>
      </c>
      <c r="F70" s="94">
        <v>11.4</v>
      </c>
    </row>
    <row r="71" spans="1:6" s="41" customFormat="1" ht="102" hidden="1">
      <c r="A71" s="131" t="s">
        <v>148</v>
      </c>
      <c r="B71" s="149" t="s">
        <v>53</v>
      </c>
      <c r="C71" s="134">
        <v>339.1</v>
      </c>
      <c r="D71" s="119"/>
      <c r="E71" s="96">
        <v>226.6</v>
      </c>
      <c r="F71" s="94">
        <v>235.8</v>
      </c>
    </row>
    <row r="72" spans="1:6" s="41" customFormat="1" ht="51" hidden="1">
      <c r="A72" s="131" t="s">
        <v>157</v>
      </c>
      <c r="B72" s="149" t="s">
        <v>158</v>
      </c>
      <c r="C72" s="134">
        <v>4835.3</v>
      </c>
      <c r="D72" s="119"/>
      <c r="E72" s="96">
        <v>5028.7</v>
      </c>
      <c r="F72" s="94">
        <v>5229.8</v>
      </c>
    </row>
    <row r="73" spans="1:6" s="41" customFormat="1" ht="13.5" hidden="1">
      <c r="A73" s="131"/>
      <c r="B73" s="149" t="s">
        <v>159</v>
      </c>
      <c r="C73" s="134"/>
      <c r="D73" s="119"/>
      <c r="E73" s="96"/>
      <c r="F73" s="94"/>
    </row>
    <row r="74" spans="1:6" s="41" customFormat="1" ht="25.5" hidden="1">
      <c r="A74" s="131" t="s">
        <v>128</v>
      </c>
      <c r="B74" s="149" t="s">
        <v>53</v>
      </c>
      <c r="C74" s="134"/>
      <c r="D74" s="119"/>
      <c r="E74" s="96"/>
      <c r="F74" s="94"/>
    </row>
    <row r="75" spans="1:6" s="11" customFormat="1" ht="31.5">
      <c r="A75" s="135" t="s">
        <v>72</v>
      </c>
      <c r="B75" s="36" t="s">
        <v>73</v>
      </c>
      <c r="C75" s="128">
        <f>C76+C80+C83+C85+C89+C78+C82</f>
        <v>81302.2</v>
      </c>
      <c r="D75" s="128">
        <f>D76+D80+D83+D85+D89+D78+D82</f>
        <v>0</v>
      </c>
      <c r="E75" s="128">
        <f>E76+E80+E83+E85+E89+E78+E82</f>
        <v>88002.6</v>
      </c>
      <c r="F75" s="128">
        <f>F76+F80+F83+F85+F89+F78+F82</f>
        <v>91051.1</v>
      </c>
    </row>
    <row r="76" spans="1:6" ht="25.5">
      <c r="A76" s="136" t="s">
        <v>54</v>
      </c>
      <c r="B76" s="36" t="s">
        <v>55</v>
      </c>
      <c r="C76" s="128">
        <f>C77</f>
        <v>800.5</v>
      </c>
      <c r="D76" s="128">
        <f>D77</f>
        <v>0</v>
      </c>
      <c r="E76" s="128">
        <f>E77</f>
        <v>825.9</v>
      </c>
      <c r="F76" s="128">
        <f>F77</f>
        <v>0</v>
      </c>
    </row>
    <row r="77" spans="1:6" ht="25.5" hidden="1">
      <c r="A77" s="137" t="s">
        <v>77</v>
      </c>
      <c r="B77" s="36" t="s">
        <v>56</v>
      </c>
      <c r="C77" s="130">
        <v>800.5</v>
      </c>
      <c r="D77" s="119"/>
      <c r="E77" s="111">
        <v>825.9</v>
      </c>
      <c r="F77" s="111"/>
    </row>
    <row r="78" spans="1:30" s="1" customFormat="1" ht="25.5" hidden="1">
      <c r="A78" s="136" t="s">
        <v>132</v>
      </c>
      <c r="B78" s="36" t="s">
        <v>130</v>
      </c>
      <c r="C78" s="128">
        <f>C79</f>
        <v>0</v>
      </c>
      <c r="D78" s="128">
        <f>D79</f>
        <v>0</v>
      </c>
      <c r="E78" s="128">
        <f>E79</f>
        <v>0</v>
      </c>
      <c r="F78" s="128">
        <f>F79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6" ht="38.25" hidden="1">
      <c r="A79" s="137" t="s">
        <v>131</v>
      </c>
      <c r="B79" s="36" t="s">
        <v>129</v>
      </c>
      <c r="C79" s="130"/>
      <c r="D79" s="119"/>
      <c r="E79" s="111"/>
      <c r="F79" s="111"/>
    </row>
    <row r="80" spans="1:6" ht="25.5">
      <c r="A80" s="136" t="s">
        <v>57</v>
      </c>
      <c r="B80" s="36" t="s">
        <v>58</v>
      </c>
      <c r="C80" s="128">
        <f>C81</f>
        <v>273.2</v>
      </c>
      <c r="D80" s="128">
        <f>D81</f>
        <v>0</v>
      </c>
      <c r="E80" s="128">
        <f>E81</f>
        <v>280.8</v>
      </c>
      <c r="F80" s="128">
        <f>F81</f>
        <v>0</v>
      </c>
    </row>
    <row r="81" spans="1:6" s="6" customFormat="1" ht="25.5" hidden="1">
      <c r="A81" s="137" t="s">
        <v>78</v>
      </c>
      <c r="B81" s="36" t="s">
        <v>59</v>
      </c>
      <c r="C81" s="130">
        <v>273.2</v>
      </c>
      <c r="D81" s="125"/>
      <c r="E81" s="91">
        <v>280.8</v>
      </c>
      <c r="F81" s="91"/>
    </row>
    <row r="82" spans="1:6" s="6" customFormat="1" ht="32.25" customHeight="1">
      <c r="A82" s="138" t="s">
        <v>145</v>
      </c>
      <c r="B82" s="36" t="s">
        <v>146</v>
      </c>
      <c r="C82" s="128">
        <v>613.1</v>
      </c>
      <c r="D82" s="139"/>
      <c r="E82" s="99">
        <v>1175.1</v>
      </c>
      <c r="F82" s="99">
        <v>1175.1</v>
      </c>
    </row>
    <row r="83" spans="1:6" s="6" customFormat="1" ht="38.25">
      <c r="A83" s="136" t="s">
        <v>26</v>
      </c>
      <c r="B83" s="36" t="s">
        <v>60</v>
      </c>
      <c r="C83" s="128">
        <f>C84</f>
        <v>4545</v>
      </c>
      <c r="D83" s="128">
        <f>D84</f>
        <v>0</v>
      </c>
      <c r="E83" s="128">
        <f>E84</f>
        <v>4931</v>
      </c>
      <c r="F83" s="128">
        <f>F84</f>
        <v>5268</v>
      </c>
    </row>
    <row r="84" spans="1:6" ht="38.25" hidden="1">
      <c r="A84" s="137" t="s">
        <v>27</v>
      </c>
      <c r="B84" s="36" t="s">
        <v>61</v>
      </c>
      <c r="C84" s="130">
        <v>4545</v>
      </c>
      <c r="D84" s="119"/>
      <c r="E84" s="111">
        <v>4931</v>
      </c>
      <c r="F84" s="111">
        <v>5268</v>
      </c>
    </row>
    <row r="85" spans="1:6" ht="51">
      <c r="A85" s="136" t="s">
        <v>62</v>
      </c>
      <c r="B85" s="36" t="s">
        <v>63</v>
      </c>
      <c r="C85" s="128">
        <f>C86</f>
        <v>1660.5</v>
      </c>
      <c r="D85" s="128">
        <f>D86</f>
        <v>0</v>
      </c>
      <c r="E85" s="128">
        <f>E86</f>
        <v>1660.5</v>
      </c>
      <c r="F85" s="128">
        <f>F86</f>
        <v>1660.5</v>
      </c>
    </row>
    <row r="86" spans="1:30" s="53" customFormat="1" ht="51" hidden="1">
      <c r="A86" s="137" t="s">
        <v>38</v>
      </c>
      <c r="B86" s="36" t="s">
        <v>64</v>
      </c>
      <c r="C86" s="130">
        <f>C87+C88</f>
        <v>1660.5</v>
      </c>
      <c r="D86" s="119"/>
      <c r="E86" s="111">
        <f>E87+E88</f>
        <v>1660.5</v>
      </c>
      <c r="F86" s="111">
        <f>F87+F88</f>
        <v>1660.5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s="42" customFormat="1" ht="51" hidden="1">
      <c r="A87" s="131" t="s">
        <v>38</v>
      </c>
      <c r="B87" s="149" t="s">
        <v>64</v>
      </c>
      <c r="C87" s="134">
        <v>1620</v>
      </c>
      <c r="D87" s="119"/>
      <c r="E87" s="94">
        <v>1620</v>
      </c>
      <c r="F87" s="94">
        <v>1620</v>
      </c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s="42" customFormat="1" ht="63.75" hidden="1">
      <c r="A88" s="133" t="s">
        <v>123</v>
      </c>
      <c r="B88" s="149" t="s">
        <v>64</v>
      </c>
      <c r="C88" s="140">
        <v>40.5</v>
      </c>
      <c r="D88" s="119"/>
      <c r="E88" s="94">
        <v>40.5</v>
      </c>
      <c r="F88" s="94">
        <v>40.5</v>
      </c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6" ht="14.25">
      <c r="A89" s="141" t="s">
        <v>65</v>
      </c>
      <c r="B89" s="36" t="s">
        <v>66</v>
      </c>
      <c r="C89" s="128">
        <f>C90</f>
        <v>73409.9</v>
      </c>
      <c r="D89" s="128">
        <f>D90</f>
        <v>0</v>
      </c>
      <c r="E89" s="128">
        <f>E90</f>
        <v>79129.3</v>
      </c>
      <c r="F89" s="128">
        <f>F90</f>
        <v>82947.5</v>
      </c>
    </row>
    <row r="90" spans="1:6" ht="12.75" hidden="1">
      <c r="A90" s="142" t="s">
        <v>76</v>
      </c>
      <c r="B90" s="36" t="s">
        <v>67</v>
      </c>
      <c r="C90" s="130">
        <f>SUM(C91:C103)</f>
        <v>73409.9</v>
      </c>
      <c r="D90" s="130">
        <f>SUM(D91:D103)</f>
        <v>0</v>
      </c>
      <c r="E90" s="130">
        <f>SUM(E91:E103)</f>
        <v>79129.3</v>
      </c>
      <c r="F90" s="130">
        <f>SUM(F91:F103)</f>
        <v>82947.5</v>
      </c>
    </row>
    <row r="91" spans="1:30" s="42" customFormat="1" ht="38.25" hidden="1">
      <c r="A91" s="131" t="s">
        <v>39</v>
      </c>
      <c r="B91" s="149" t="s">
        <v>67</v>
      </c>
      <c r="C91" s="134">
        <v>57580</v>
      </c>
      <c r="D91" s="119"/>
      <c r="E91" s="94">
        <v>61703</v>
      </c>
      <c r="F91" s="94">
        <v>63992.2</v>
      </c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s="42" customFormat="1" ht="13.5" hidden="1">
      <c r="A92" s="131" t="s">
        <v>76</v>
      </c>
      <c r="B92" s="149" t="s">
        <v>67</v>
      </c>
      <c r="C92" s="134">
        <v>15829.9</v>
      </c>
      <c r="D92" s="119"/>
      <c r="E92" s="94">
        <v>17426.3</v>
      </c>
      <c r="F92" s="94">
        <f>18955.3</f>
        <v>18955.3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s="42" customFormat="1" ht="63.75" hidden="1">
      <c r="A93" s="131" t="s">
        <v>122</v>
      </c>
      <c r="B93" s="149" t="s">
        <v>67</v>
      </c>
      <c r="C93" s="134"/>
      <c r="D93" s="119"/>
      <c r="E93" s="94"/>
      <c r="F93" s="94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s="42" customFormat="1" ht="51" hidden="1">
      <c r="A94" s="131" t="s">
        <v>136</v>
      </c>
      <c r="B94" s="149" t="s">
        <v>67</v>
      </c>
      <c r="C94" s="134"/>
      <c r="D94" s="119"/>
      <c r="E94" s="94"/>
      <c r="F94" s="94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s="42" customFormat="1" ht="63.75" hidden="1">
      <c r="A95" s="131" t="s">
        <v>137</v>
      </c>
      <c r="B95" s="149" t="s">
        <v>67</v>
      </c>
      <c r="C95" s="134"/>
      <c r="D95" s="119"/>
      <c r="E95" s="94"/>
      <c r="F95" s="94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6" s="40" customFormat="1" ht="51" hidden="1">
      <c r="A96" s="131" t="s">
        <v>30</v>
      </c>
      <c r="B96" s="149" t="s">
        <v>67</v>
      </c>
      <c r="C96" s="134"/>
      <c r="D96" s="125"/>
      <c r="E96" s="97"/>
      <c r="F96" s="97"/>
    </row>
    <row r="97" spans="1:6" s="40" customFormat="1" ht="51" hidden="1">
      <c r="A97" s="131" t="s">
        <v>30</v>
      </c>
      <c r="B97" s="149" t="s">
        <v>67</v>
      </c>
      <c r="C97" s="134"/>
      <c r="D97" s="125"/>
      <c r="E97" s="97"/>
      <c r="F97" s="97"/>
    </row>
    <row r="98" spans="1:30" s="42" customFormat="1" ht="51" hidden="1">
      <c r="A98" s="131" t="s">
        <v>138</v>
      </c>
      <c r="B98" s="149" t="s">
        <v>67</v>
      </c>
      <c r="C98" s="134"/>
      <c r="D98" s="119"/>
      <c r="E98" s="94"/>
      <c r="F98" s="94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6" s="40" customFormat="1" ht="38.25" hidden="1">
      <c r="A99" s="131" t="s">
        <v>42</v>
      </c>
      <c r="B99" s="149" t="s">
        <v>67</v>
      </c>
      <c r="C99" s="134"/>
      <c r="D99" s="143"/>
      <c r="E99" s="98"/>
      <c r="F99" s="97"/>
    </row>
    <row r="100" spans="1:30" s="42" customFormat="1" ht="25.5" hidden="1">
      <c r="A100" s="131" t="s">
        <v>40</v>
      </c>
      <c r="B100" s="149" t="s">
        <v>67</v>
      </c>
      <c r="C100" s="134"/>
      <c r="D100" s="119"/>
      <c r="E100" s="94"/>
      <c r="F100" s="94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6" s="40" customFormat="1" ht="51" hidden="1">
      <c r="A101" s="131" t="s">
        <v>35</v>
      </c>
      <c r="B101" s="149" t="s">
        <v>67</v>
      </c>
      <c r="C101" s="134"/>
      <c r="D101" s="125"/>
      <c r="E101" s="97"/>
      <c r="F101" s="97"/>
    </row>
    <row r="102" spans="1:30" s="42" customFormat="1" ht="25.5" hidden="1">
      <c r="A102" s="131" t="s">
        <v>41</v>
      </c>
      <c r="B102" s="149" t="s">
        <v>67</v>
      </c>
      <c r="C102" s="144"/>
      <c r="D102" s="119"/>
      <c r="E102" s="94"/>
      <c r="F102" s="94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s="42" customFormat="1" ht="51" hidden="1">
      <c r="A103" s="131" t="s">
        <v>124</v>
      </c>
      <c r="B103" s="149" t="s">
        <v>67</v>
      </c>
      <c r="C103" s="144"/>
      <c r="D103" s="119"/>
      <c r="E103" s="94"/>
      <c r="F103" s="94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6" s="6" customFormat="1" ht="15.75">
      <c r="A104" s="127" t="s">
        <v>68</v>
      </c>
      <c r="B104" s="33" t="s">
        <v>90</v>
      </c>
      <c r="C104" s="128">
        <f>C105+C107+C109</f>
        <v>17054.4</v>
      </c>
      <c r="D104" s="128">
        <f>D105+D107+D109</f>
        <v>0</v>
      </c>
      <c r="E104" s="128">
        <f>E105+E107+E109</f>
        <v>17054.4</v>
      </c>
      <c r="F104" s="128">
        <f>F105+F107+F109</f>
        <v>17040</v>
      </c>
    </row>
    <row r="105" spans="1:6" s="6" customFormat="1" ht="25.5">
      <c r="A105" s="145" t="s">
        <v>69</v>
      </c>
      <c r="B105" s="33" t="s">
        <v>70</v>
      </c>
      <c r="C105" s="128">
        <v>17040</v>
      </c>
      <c r="D105" s="125"/>
      <c r="E105" s="99">
        <v>17040</v>
      </c>
      <c r="F105" s="99">
        <v>17040</v>
      </c>
    </row>
    <row r="106" spans="1:6" ht="38.25" hidden="1">
      <c r="A106" s="146" t="s">
        <v>79</v>
      </c>
      <c r="B106" s="33" t="s">
        <v>71</v>
      </c>
      <c r="C106" s="130">
        <v>15932</v>
      </c>
      <c r="D106" s="119"/>
      <c r="E106" s="113"/>
      <c r="F106" s="113"/>
    </row>
    <row r="107" spans="1:6" s="6" customFormat="1" ht="38.25" hidden="1">
      <c r="A107" s="145" t="s">
        <v>80</v>
      </c>
      <c r="B107" s="33" t="s">
        <v>81</v>
      </c>
      <c r="C107" s="128"/>
      <c r="D107" s="125"/>
      <c r="E107" s="99"/>
      <c r="F107" s="99"/>
    </row>
    <row r="108" spans="1:6" ht="51" hidden="1">
      <c r="A108" s="146" t="s">
        <v>82</v>
      </c>
      <c r="B108" s="33" t="s">
        <v>83</v>
      </c>
      <c r="C108" s="130">
        <v>34315</v>
      </c>
      <c r="D108" s="119"/>
      <c r="E108" s="113"/>
      <c r="F108" s="113"/>
    </row>
    <row r="109" spans="1:6" ht="38.25">
      <c r="A109" s="147" t="s">
        <v>31</v>
      </c>
      <c r="B109" s="33" t="s">
        <v>36</v>
      </c>
      <c r="C109" s="128">
        <f>C110</f>
        <v>14.4</v>
      </c>
      <c r="D109" s="119"/>
      <c r="E109" s="99">
        <v>14.4</v>
      </c>
      <c r="F109" s="113"/>
    </row>
    <row r="110" spans="1:6" ht="25.5" customHeight="1" hidden="1">
      <c r="A110" s="146" t="s">
        <v>32</v>
      </c>
      <c r="B110" s="34" t="s">
        <v>37</v>
      </c>
      <c r="C110" s="130">
        <v>14.4</v>
      </c>
      <c r="D110" s="119"/>
      <c r="E110" s="111"/>
      <c r="F110" s="111"/>
    </row>
    <row r="111" spans="1:6" s="6" customFormat="1" ht="15.75">
      <c r="A111" s="150" t="s">
        <v>95</v>
      </c>
      <c r="B111" s="151"/>
      <c r="C111" s="152">
        <f>C43+C44</f>
        <v>389665.4</v>
      </c>
      <c r="D111" s="152">
        <f>D43+D44</f>
        <v>281</v>
      </c>
      <c r="E111" s="152">
        <f>E43+E44</f>
        <v>411793.60000000003</v>
      </c>
      <c r="F111" s="152">
        <f>F43+F44</f>
        <v>358641.1</v>
      </c>
    </row>
    <row r="112" spans="1:5" s="6" customFormat="1" ht="12.75">
      <c r="A112" s="3"/>
      <c r="B112" s="37"/>
      <c r="C112" s="3"/>
      <c r="D112" s="28"/>
      <c r="E112" s="55"/>
    </row>
    <row r="113" ht="12.75">
      <c r="C113" s="23"/>
    </row>
    <row r="124" spans="1:5" s="6" customFormat="1" ht="12.75">
      <c r="A124" s="3"/>
      <c r="B124" s="37"/>
      <c r="C124" s="3"/>
      <c r="D124" s="25"/>
      <c r="E124" s="55"/>
    </row>
    <row r="125" spans="1:5" s="6" customFormat="1" ht="12.75">
      <c r="A125" s="3"/>
      <c r="B125" s="37"/>
      <c r="C125" s="3"/>
      <c r="D125" s="26"/>
      <c r="E125" s="55"/>
    </row>
    <row r="126" spans="1:5" s="11" customFormat="1" ht="12.75">
      <c r="A126" s="3"/>
      <c r="B126" s="37"/>
      <c r="C126" s="3"/>
      <c r="D126" s="24"/>
      <c r="E126" s="56"/>
    </row>
    <row r="127" spans="1:5" s="6" customFormat="1" ht="12.75">
      <c r="A127" s="3"/>
      <c r="B127" s="37"/>
      <c r="C127" s="3"/>
      <c r="D127" s="26"/>
      <c r="E127" s="55"/>
    </row>
    <row r="128" spans="1:5" s="11" customFormat="1" ht="12.75">
      <c r="A128" s="3"/>
      <c r="B128" s="37"/>
      <c r="C128" s="3"/>
      <c r="D128" s="24"/>
      <c r="E128" s="56"/>
    </row>
    <row r="129" spans="1:5" s="6" customFormat="1" ht="12.75">
      <c r="A129" s="3"/>
      <c r="B129" s="37"/>
      <c r="C129" s="3"/>
      <c r="D129" s="26"/>
      <c r="E129" s="55"/>
    </row>
    <row r="130" spans="1:5" s="11" customFormat="1" ht="12.75">
      <c r="A130" s="3"/>
      <c r="B130" s="37"/>
      <c r="C130" s="3"/>
      <c r="D130" s="24"/>
      <c r="E130" s="56"/>
    </row>
    <row r="131" spans="1:5" s="11" customFormat="1" ht="12.75">
      <c r="A131" s="3"/>
      <c r="B131" s="37"/>
      <c r="C131" s="3"/>
      <c r="D131" s="27"/>
      <c r="E131" s="56"/>
    </row>
    <row r="132" spans="1:5" s="11" customFormat="1" ht="12.75">
      <c r="A132" s="3"/>
      <c r="B132" s="37"/>
      <c r="C132" s="3"/>
      <c r="D132" s="27"/>
      <c r="E132" s="56"/>
    </row>
    <row r="133" spans="1:5" s="10" customFormat="1" ht="15.75">
      <c r="A133" s="3"/>
      <c r="B133" s="37"/>
      <c r="C133" s="3"/>
      <c r="D133" s="25"/>
      <c r="E133" s="57"/>
    </row>
  </sheetData>
  <sheetProtection/>
  <mergeCells count="8">
    <mergeCell ref="A7:F7"/>
    <mergeCell ref="E3:F3"/>
    <mergeCell ref="E2:F2"/>
    <mergeCell ref="B1:C1"/>
    <mergeCell ref="B2:C2"/>
    <mergeCell ref="B3:C3"/>
    <mergeCell ref="B4:C4"/>
    <mergeCell ref="B5:C5"/>
  </mergeCells>
  <printOptions horizontalCentered="1"/>
  <pageMargins left="0.61" right="0.5905511811023623" top="0.7874015748031497" bottom="0.7874015748031497" header="0.17" footer="0.5118110236220472"/>
  <pageSetup horizontalDpi="1200" verticalDpi="1200" orientation="portrait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Туренкова Ю. Е.</cp:lastModifiedBy>
  <cp:lastPrinted>2012-12-21T08:58:42Z</cp:lastPrinted>
  <dcterms:created xsi:type="dcterms:W3CDTF">2002-10-10T06:25:05Z</dcterms:created>
  <dcterms:modified xsi:type="dcterms:W3CDTF">2013-02-13T06:49:07Z</dcterms:modified>
  <cp:category/>
  <cp:version/>
  <cp:contentType/>
  <cp:contentStatus/>
</cp:coreProperties>
</file>