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60" activeTab="0"/>
  </bookViews>
  <sheets>
    <sheet name="2020" sheetId="1" r:id="rId1"/>
  </sheets>
  <definedNames>
    <definedName name="_xlnm.Print_Titles" localSheetId="0">'2020'!$10:$10</definedName>
    <definedName name="_xlnm.Print_Area" localSheetId="0">'2020'!$A$1:$C$139</definedName>
  </definedNames>
  <calcPr fullCalcOnLoad="1"/>
</workbook>
</file>

<file path=xl/sharedStrings.xml><?xml version="1.0" encoding="utf-8"?>
<sst xmlns="http://schemas.openxmlformats.org/spreadsheetml/2006/main" count="262" uniqueCount="236">
  <si>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</si>
  <si>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</si>
  <si>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</si>
  <si>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</si>
  <si>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</si>
  <si>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</si>
  <si>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</si>
  <si>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</si>
  <si>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</si>
  <si>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</si>
  <si>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</si>
  <si>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</si>
  <si>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</si>
  <si>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</si>
  <si>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</si>
  <si>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</si>
  <si>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</si>
  <si>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</si>
  <si>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</si>
  <si>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</si>
  <si>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</si>
  <si>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</si>
  <si>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</si>
  <si>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</si>
  <si>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</si>
  <si>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</si>
  <si>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</si>
  <si>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</si>
  <si>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</si>
  <si>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</si>
  <si>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</si>
  <si>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</si>
  <si>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</si>
  <si>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</si>
  <si>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</si>
  <si>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</si>
  <si>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</si>
  <si>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</si>
  <si>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</si>
  <si>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</si>
  <si>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</si>
  <si>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</si>
  <si>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</si>
  <si>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</si>
  <si>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</si>
  <si>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</si>
  <si>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</si>
  <si>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</si>
  <si>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</si>
  <si>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</si>
  <si>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</si>
  <si>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</si>
  <si>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</si>
  <si>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</si>
  <si>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</si>
  <si>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</si>
  <si>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</si>
  <si>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</si>
  <si>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</si>
  <si>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</si>
  <si>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</si>
  <si>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</si>
  <si>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</si>
  <si>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</si>
  <si>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</si>
  <si>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</si>
  <si>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</si>
  <si>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</si>
  <si>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</si>
  <si>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</si>
  <si>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</si>
  <si>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</si>
  <si>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</si>
  <si>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</si>
  <si>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</si>
  <si>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</si>
  <si>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</si>
  <si>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</si>
  <si>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</si>
  <si>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</si>
  <si>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</si>
  <si>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</si>
  <si>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</si>
  <si>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</si>
  <si>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</si>
  <si>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</si>
  <si>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</si>
  <si>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</si>
  <si>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</si>
  <si>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</si>
  <si>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</si>
  <si>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</si>
  <si>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</si>
  <si>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</si>
  <si>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</si>
  <si>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</si>
  <si>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</si>
  <si>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</si>
  <si>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</si>
  <si>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</si>
  <si>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</si>
  <si>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</si>
  <si>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</si>
  <si>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</si>
  <si>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</si>
  <si>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</si>
  <si>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</si>
  <si>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</si>
  <si>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</si>
  <si>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</si>
  <si>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</si>
  <si>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</si>
  <si>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</si>
  <si>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</si>
  <si>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</si>
  <si>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</si>
  <si>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</si>
  <si>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</si>
  <si>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</si>
  <si>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</si>
  <si>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</si>
  <si>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</si>
  <si>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</si>
  <si>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</si>
  <si>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</si>
  <si>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</si>
  <si>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</si>
  <si>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</si>
  <si>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</si>
  <si>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</si>
  <si>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</si>
  <si>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</si>
  <si>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</si>
  <si>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</si>
  <si>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</si>
  <si>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</si>
  <si>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</si>
  <si>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</si>
  <si>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</si>
  <si>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</si>
  <si>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</si>
  <si>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</si>
  <si>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</si>
  <si>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</si>
  <si>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</si>
  <si>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</si>
  <si>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</si>
  <si>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</si>
  <si>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</si>
  <si>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</si>
  <si>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</si>
  <si>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</si>
  <si>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</si>
  <si>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</si>
  <si>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</si>
  <si>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</si>
  <si>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</si>
  <si>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</si>
  <si>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</si>
  <si>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</si>
  <si>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</si>
  <si>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</si>
  <si>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</si>
  <si>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</si>
  <si>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</si>
  <si>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</si>
  <si>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</si>
  <si>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</si>
  <si>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</si>
  <si>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</si>
  <si>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</si>
  <si>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</si>
  <si>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</si>
  <si>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</si>
  <si>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</si>
  <si>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</si>
  <si>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</si>
  <si>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</si>
  <si>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</si>
  <si>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</si>
  <si>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</si>
  <si>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</si>
  <si>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</si>
  <si>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</si>
  <si>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</si>
  <si>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</si>
  <si>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</si>
  <si>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</si>
  <si>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</si>
  <si>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</si>
  <si>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</si>
  <si>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000 2 02 25097 04 0000 150</t>
  </si>
  <si>
    <t>000 2 02 25169 00 0000 150</t>
  </si>
  <si>
    <t>000 2 02 25169 04 0000 150</t>
  </si>
  <si>
    <t>Субсидии на обеспечение комплексной безопасности муниципальных образовательных организаций</t>
  </si>
  <si>
    <t>000 2 02 35469 04 0000 150</t>
  </si>
  <si>
    <t>Субвенции бюджетам на проведение Всероссийской переписи населения 2020 года</t>
  </si>
  <si>
    <t>Субвенции бюджетам городских округов на проведение Всероссийской переписи населения 2020 года</t>
  </si>
  <si>
    <t>000 2 02 35469 00 0000 150</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</si>
  <si>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</si>
  <si>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Приложение 3</t>
  </si>
  <si>
    <t>от ___________ № ______</t>
  </si>
  <si>
    <t>Объем поступлений доходов в бюджет ЗАТО Видяево на 2020 год</t>
  </si>
  <si>
    <t>к проекту решения Совета депутатов ЗАТО Видяево</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</si>
  <si>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</si>
  <si>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</si>
  <si>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</si>
  <si>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</si>
  <si>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Субсидии бюджетам на создание новых мест дополнительного образования детей
</t>
  </si>
  <si>
    <t>000 2 02 25491 00 0000 150</t>
  </si>
  <si>
    <t>000 2 02 25491 04 0000 150</t>
  </si>
  <si>
    <t>Субсидии бюджетам городских округов на создание новых мест дополнительного образования детей</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</si>
  <si>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</si>
  <si>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</si>
  <si>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</si>
  <si>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000 1 16 07010 04 0000 140</t>
  </si>
  <si>
    <t>000 1 16 07090 04 0000 140</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</si>
  <si>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</si>
  <si>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</si>
  <si>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</si>
  <si>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</si>
  <si>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000 1 16 10000 00 0000 140</t>
  </si>
  <si>
    <t>000 1 16 10120 00 0000 140</t>
  </si>
  <si>
    <t>000 1 16 10123 01 0000 140</t>
  </si>
  <si>
    <t xml:space="preserve">"О внесении изменений в решение Совета депутатов ЗАТО Видяво от 23.12.2019 № 225  </t>
  </si>
  <si>
    <t>"О бюджете ЗАТО Видяево на 2020 год и на плановый период 2021 и 2022 годов""</t>
  </si>
  <si>
    <t>000 1 16 10129 01 0000 140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</si>
  <si>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</si>
  <si>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</si>
  <si>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</si>
  <si>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Платежи в целях возмещения причиненного ущерба (убытков)</t>
  </si>
  <si>
    <t>Субсидии бюджетам муниципальных образований на реализацию мероприятий, направленных на ликвидацию накопленного экологического ущерба</t>
  </si>
  <si>
    <t>000 2 02 49999 04 0000 150</t>
  </si>
  <si>
    <t>Прочие межбюджетные трансферты, передаваемые бюджетам городских округов</t>
  </si>
  <si>
    <t>000 2 02 49999 00 0000 150</t>
  </si>
  <si>
    <t>Прочие межбюджетные трансферты, передаваемые бюджетам</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</si>
</sst>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b/>
      <sz val="12"/>
      <color indexed="8"/>
      <name val="Times New Roman"/>
      <family val="1"/>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2"/>
      <color rgb="FF000000"/>
      <name val="Times New Roman"/>
      <family val="1"/>
    </font>
    <font>
      <b/>
      <sz val="14"/>
      <color rgb="FF000000"/>
      <name val="Times New Roman"/>
      <family val="1"/>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
      <left style="thin">
        <color indexed="8"/>
      </left>
      <right>
        <color indexed="63"/>
      </right>
      <top style="thin">
        <color indexed="8"/>
      </top>
      <bottom>
        <color indexed="63"/>
      </bottom>
    </border>
    <border>
      <left style="thin">
        <color rgb="FF000000"/>
      </left>
      <right>
        <color indexed="63"/>
      </right>
      <top/>
      <bottom style="thin">
        <color rgb="FF000000"/>
      </bottom>
    </border>
    <border>
      <left style="thin">
        <color rgb="FF000000"/>
      </left>
      <right>
        <color indexed="63"/>
      </right>
      <top/>
      <bottom>
        <color indexed="63"/>
      </bottom>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1">
      <alignment horizontal="left" wrapText="1" indent="2"/>
      <protection/>
    </xf>
    <xf numFmtId="49" fontId="40" fillId="0" borderId="2">
      <alignment horizontal="center"/>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1" fillId="25" borderId="3" applyNumberFormat="0" applyAlignment="0" applyProtection="0"/>
    <xf numFmtId="0" fontId="42" fillId="26" borderId="4" applyNumberFormat="0" applyAlignment="0" applyProtection="0"/>
    <xf numFmtId="0" fontId="43" fillId="26" borderId="3"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7" borderId="9"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68">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2" xfId="0" applyFont="1" applyFill="1" applyBorder="1" applyAlignment="1">
      <alignment horizontal="center" wrapText="1"/>
    </xf>
    <xf numFmtId="0" fontId="6" fillId="33" borderId="13" xfId="0" applyFont="1" applyFill="1" applyBorder="1" applyAlignment="1">
      <alignment horizontal="center" wrapText="1"/>
    </xf>
    <xf numFmtId="0" fontId="5" fillId="33" borderId="14" xfId="0" applyFont="1" applyFill="1" applyBorder="1" applyAlignment="1">
      <alignment horizontal="center" wrapText="1"/>
    </xf>
    <xf numFmtId="0" fontId="6" fillId="33" borderId="14" xfId="0" applyFont="1" applyFill="1" applyBorder="1" applyAlignment="1">
      <alignment horizontal="center" wrapText="1"/>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5" xfId="0" applyNumberFormat="1" applyFont="1" applyFill="1" applyBorder="1" applyAlignment="1">
      <alignment horizontal="center" vertical="center" wrapText="1"/>
    </xf>
    <xf numFmtId="0" fontId="5" fillId="33" borderId="14" xfId="0" applyNumberFormat="1" applyFont="1" applyFill="1" applyBorder="1" applyAlignment="1">
      <alignment horizontal="left" wrapText="1"/>
    </xf>
    <xf numFmtId="0" fontId="5" fillId="33" borderId="14" xfId="0" applyNumberFormat="1" applyFont="1" applyFill="1" applyBorder="1" applyAlignment="1">
      <alignment horizontal="left"/>
    </xf>
    <xf numFmtId="0" fontId="6" fillId="33" borderId="14"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0" fontId="5" fillId="34" borderId="13" xfId="0" applyNumberFormat="1" applyFont="1" applyFill="1" applyBorder="1" applyAlignment="1">
      <alignment horizontal="left" wrapText="1"/>
    </xf>
    <xf numFmtId="0" fontId="5" fillId="34" borderId="14" xfId="0" applyNumberFormat="1" applyFont="1" applyFill="1" applyBorder="1" applyAlignment="1">
      <alignment horizontal="left" wrapText="1"/>
    </xf>
    <xf numFmtId="0" fontId="5" fillId="34" borderId="14" xfId="0" applyNumberFormat="1" applyFont="1" applyFill="1" applyBorder="1" applyAlignment="1">
      <alignment horizontal="left"/>
    </xf>
    <xf numFmtId="0" fontId="6" fillId="34" borderId="14" xfId="0" applyNumberFormat="1" applyFont="1" applyFill="1" applyBorder="1" applyAlignment="1">
      <alignment horizontal="left" wrapText="1"/>
    </xf>
    <xf numFmtId="0" fontId="5" fillId="34" borderId="14" xfId="0" applyFont="1" applyFill="1" applyBorder="1" applyAlignment="1">
      <alignment horizontal="left" vertical="top" wrapText="1"/>
    </xf>
    <xf numFmtId="0" fontId="6" fillId="34" borderId="14" xfId="0" applyFont="1" applyFill="1" applyBorder="1" applyAlignment="1">
      <alignment horizontal="left" vertical="top" wrapText="1"/>
    </xf>
    <xf numFmtId="0" fontId="5" fillId="34" borderId="14" xfId="0" applyFont="1" applyFill="1" applyBorder="1" applyAlignment="1">
      <alignment horizontal="center" wrapText="1"/>
    </xf>
    <xf numFmtId="0" fontId="6" fillId="34" borderId="14" xfId="0" applyFont="1" applyFill="1" applyBorder="1" applyAlignment="1">
      <alignment horizontal="center" wrapText="1"/>
    </xf>
    <xf numFmtId="0" fontId="6" fillId="34" borderId="0" xfId="0" applyFont="1" applyFill="1" applyAlignment="1">
      <alignment horizontal="center"/>
    </xf>
    <xf numFmtId="0" fontId="6" fillId="34" borderId="16" xfId="0" applyFont="1" applyFill="1" applyBorder="1" applyAlignment="1">
      <alignment horizontal="center" wrapText="1"/>
    </xf>
    <xf numFmtId="0" fontId="6" fillId="34" borderId="14" xfId="0" applyFont="1" applyFill="1" applyBorder="1" applyAlignment="1">
      <alignment horizontal="center"/>
    </xf>
    <xf numFmtId="4" fontId="5" fillId="34" borderId="17" xfId="0" applyNumberFormat="1" applyFont="1" applyFill="1" applyBorder="1" applyAlignment="1">
      <alignment horizontal="center" wrapText="1"/>
    </xf>
    <xf numFmtId="4" fontId="5" fillId="34" borderId="17" xfId="0" applyNumberFormat="1" applyFont="1" applyFill="1" applyBorder="1" applyAlignment="1">
      <alignment horizontal="center"/>
    </xf>
    <xf numFmtId="4" fontId="6" fillId="34" borderId="17" xfId="0" applyNumberFormat="1" applyFont="1" applyFill="1" applyBorder="1" applyAlignment="1">
      <alignment horizontal="center"/>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0" fontId="5" fillId="34" borderId="14" xfId="0" applyFont="1" applyFill="1" applyBorder="1" applyAlignment="1">
      <alignment horizontal="center"/>
    </xf>
    <xf numFmtId="0" fontId="0" fillId="33" borderId="0" xfId="0" applyFont="1" applyFill="1" applyAlignment="1">
      <alignment horizontal="center"/>
    </xf>
    <xf numFmtId="0" fontId="6" fillId="33" borderId="14" xfId="0" applyNumberFormat="1" applyFont="1" applyFill="1" applyBorder="1" applyAlignment="1">
      <alignment horizontal="left" vertical="top" wrapText="1"/>
    </xf>
    <xf numFmtId="0" fontId="5" fillId="33" borderId="14" xfId="0" applyNumberFormat="1" applyFont="1" applyFill="1" applyBorder="1" applyAlignment="1">
      <alignment horizontal="left" vertical="top" wrapText="1"/>
    </xf>
    <xf numFmtId="0" fontId="6" fillId="34" borderId="14" xfId="0" applyFont="1" applyFill="1" applyBorder="1" applyAlignment="1">
      <alignment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8" fillId="0" borderId="19" xfId="33" applyNumberFormat="1" applyFont="1" applyBorder="1" applyAlignment="1" applyProtection="1">
      <alignment horizontal="left" vertical="top" wrapText="1"/>
      <protection/>
    </xf>
    <xf numFmtId="49" fontId="59" fillId="0" borderId="14" xfId="34" applyNumberFormat="1" applyFont="1" applyBorder="1" applyProtection="1">
      <alignment horizontal="center"/>
      <protection/>
    </xf>
    <xf numFmtId="0" fontId="58" fillId="0" borderId="14" xfId="33" applyNumberFormat="1" applyFont="1" applyBorder="1" applyAlignment="1" applyProtection="1">
      <alignment horizontal="left" vertical="top" wrapText="1"/>
      <protection/>
    </xf>
    <xf numFmtId="0" fontId="58" fillId="0" borderId="20" xfId="33" applyNumberFormat="1" applyFont="1" applyBorder="1" applyAlignment="1" applyProtection="1">
      <alignment horizontal="left" vertical="top" wrapText="1"/>
      <protection/>
    </xf>
    <xf numFmtId="49" fontId="59" fillId="0" borderId="21" xfId="34" applyNumberFormat="1" applyFont="1" applyBorder="1" applyProtection="1">
      <alignment horizontal="center"/>
      <protection/>
    </xf>
    <xf numFmtId="4" fontId="6" fillId="34" borderId="21" xfId="0" applyNumberFormat="1" applyFont="1" applyFill="1" applyBorder="1" applyAlignment="1">
      <alignment horizontal="center"/>
    </xf>
    <xf numFmtId="0" fontId="60" fillId="0" borderId="14" xfId="33" applyNumberFormat="1" applyFont="1" applyBorder="1" applyAlignment="1" applyProtection="1">
      <alignment horizontal="left" vertical="top" wrapText="1"/>
      <protection/>
    </xf>
    <xf numFmtId="49" fontId="61" fillId="0" borderId="14" xfId="34" applyNumberFormat="1" applyFont="1" applyBorder="1" applyProtection="1">
      <alignment horizontal="center"/>
      <protection/>
    </xf>
    <xf numFmtId="4" fontId="13" fillId="34" borderId="0" xfId="0" applyNumberFormat="1" applyFont="1" applyFill="1" applyAlignment="1">
      <alignment horizontal="center"/>
    </xf>
    <xf numFmtId="0" fontId="4" fillId="0" borderId="0" xfId="0" applyFont="1" applyFill="1" applyBorder="1" applyAlignment="1">
      <alignment horizontal="center"/>
    </xf>
    <xf numFmtId="0" fontId="0" fillId="0" borderId="0" xfId="0" applyFont="1"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0" fillId="0" borderId="0" xfId="0"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xl4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79"/>
  <sheetViews>
    <sheetView tabSelected="1" view="pageBreakPreview" zoomScaleSheetLayoutView="100" zoomScalePageLayoutView="0" workbookViewId="0" topLeftCell="A84">
      <selection activeCell="G86" sqref="G86"/>
    </sheetView>
  </sheetViews>
  <sheetFormatPr defaultColWidth="9.00390625" defaultRowHeight="12.75"/>
  <cols>
    <col min="1" max="1" width="66.00390625" style="18" customWidth="1"/>
    <col min="2" max="2" width="30.00390625" style="46" customWidth="1"/>
    <col min="3" max="3" width="19.375" style="35" customWidth="1"/>
    <col min="4" max="4" width="15.75390625" style="2" customWidth="1"/>
  </cols>
  <sheetData>
    <row r="1" spans="1:3" ht="15.75">
      <c r="A1" s="17" t="s">
        <v>61</v>
      </c>
      <c r="B1" s="63" t="s">
        <v>200</v>
      </c>
      <c r="C1" s="62"/>
    </row>
    <row r="2" spans="1:3" ht="18" customHeight="1">
      <c r="A2" s="64" t="s">
        <v>203</v>
      </c>
      <c r="B2" s="64"/>
      <c r="C2" s="62"/>
    </row>
    <row r="3" spans="1:3" ht="18" customHeight="1">
      <c r="A3" s="64" t="s">
        <v>224</v>
      </c>
      <c r="B3" s="67"/>
      <c r="C3" s="67"/>
    </row>
    <row r="4" spans="1:3" ht="18.75" customHeight="1">
      <c r="A4" s="65" t="s">
        <v>225</v>
      </c>
      <c r="B4" s="65"/>
      <c r="C4" s="62"/>
    </row>
    <row r="5" spans="2:3" ht="15.75">
      <c r="B5" s="66" t="s">
        <v>201</v>
      </c>
      <c r="C5" s="62"/>
    </row>
    <row r="6" spans="1:2" ht="15.75">
      <c r="A6" s="17"/>
      <c r="B6" s="23"/>
    </row>
    <row r="7" spans="1:3" ht="18.75">
      <c r="A7" s="61" t="s">
        <v>202</v>
      </c>
      <c r="B7" s="61"/>
      <c r="C7" s="62"/>
    </row>
    <row r="8" spans="1:2" ht="15.75">
      <c r="A8" s="17"/>
      <c r="B8" s="24"/>
    </row>
    <row r="9" spans="1:2" ht="0.75" customHeight="1" thickBot="1">
      <c r="A9" s="17"/>
      <c r="B9" s="23"/>
    </row>
    <row r="10" spans="1:3" ht="27" thickBot="1">
      <c r="A10" s="19" t="s">
        <v>18</v>
      </c>
      <c r="B10" s="13" t="s">
        <v>17</v>
      </c>
      <c r="C10" s="36">
        <v>2020</v>
      </c>
    </row>
    <row r="11" spans="1:4" ht="15.75">
      <c r="A11" s="27" t="s">
        <v>36</v>
      </c>
      <c r="B11" s="14"/>
      <c r="C11" s="37"/>
      <c r="D11"/>
    </row>
    <row r="12" spans="1:3" s="2" customFormat="1" ht="15.75">
      <c r="A12" s="28" t="s">
        <v>8</v>
      </c>
      <c r="B12" s="15" t="s">
        <v>13</v>
      </c>
      <c r="C12" s="38">
        <f>C13+C48</f>
        <v>84406098</v>
      </c>
    </row>
    <row r="13" spans="1:3" s="2" customFormat="1" ht="15.75">
      <c r="A13" s="28" t="s">
        <v>5</v>
      </c>
      <c r="B13" s="15"/>
      <c r="C13" s="38">
        <f>C14+C27+C45+C39+C19</f>
        <v>72760640</v>
      </c>
    </row>
    <row r="14" spans="1:4" ht="15.75">
      <c r="A14" s="29" t="s">
        <v>21</v>
      </c>
      <c r="B14" s="15" t="s">
        <v>22</v>
      </c>
      <c r="C14" s="39">
        <f>C15</f>
        <v>67091500</v>
      </c>
      <c r="D14"/>
    </row>
    <row r="15" spans="1:3" s="1" customFormat="1" ht="15.75">
      <c r="A15" s="29" t="s">
        <v>19</v>
      </c>
      <c r="B15" s="33" t="s">
        <v>23</v>
      </c>
      <c r="C15" s="39">
        <f>C16+C17+C18</f>
        <v>67091500</v>
      </c>
    </row>
    <row r="16" spans="1:4" ht="78.75">
      <c r="A16" s="30" t="s">
        <v>77</v>
      </c>
      <c r="B16" s="34" t="s">
        <v>41</v>
      </c>
      <c r="C16" s="40">
        <f>67033000-108500</f>
        <v>66924500</v>
      </c>
      <c r="D16"/>
    </row>
    <row r="17" spans="1:4" ht="110.25">
      <c r="A17" s="30" t="s">
        <v>78</v>
      </c>
      <c r="B17" s="34" t="s">
        <v>39</v>
      </c>
      <c r="C17" s="40">
        <v>27000</v>
      </c>
      <c r="D17"/>
    </row>
    <row r="18" spans="1:4" ht="47.25">
      <c r="A18" s="30" t="s">
        <v>79</v>
      </c>
      <c r="B18" s="34" t="s">
        <v>47</v>
      </c>
      <c r="C18" s="40">
        <v>140000</v>
      </c>
      <c r="D18"/>
    </row>
    <row r="19" spans="1:4" ht="47.25">
      <c r="A19" s="28" t="s">
        <v>109</v>
      </c>
      <c r="B19" s="15" t="s">
        <v>110</v>
      </c>
      <c r="C19" s="41">
        <f>C20</f>
        <v>2422140</v>
      </c>
      <c r="D19"/>
    </row>
    <row r="20" spans="1:4" ht="31.5">
      <c r="A20" s="30" t="s">
        <v>141</v>
      </c>
      <c r="B20" s="16" t="s">
        <v>111</v>
      </c>
      <c r="C20" s="42">
        <f>C21+C23+C25</f>
        <v>2422140</v>
      </c>
      <c r="D20"/>
    </row>
    <row r="21" spans="1:4" ht="78.75">
      <c r="A21" s="30" t="s">
        <v>112</v>
      </c>
      <c r="B21" s="16" t="s">
        <v>113</v>
      </c>
      <c r="C21" s="42">
        <f>C22</f>
        <v>1109910</v>
      </c>
      <c r="D21"/>
    </row>
    <row r="22" spans="1:4" ht="110.25">
      <c r="A22" s="30" t="s">
        <v>180</v>
      </c>
      <c r="B22" s="34" t="s">
        <v>181</v>
      </c>
      <c r="C22" s="42">
        <f>762544.98+347365.02</f>
        <v>1109910</v>
      </c>
      <c r="D22"/>
    </row>
    <row r="23" spans="1:4" ht="94.5">
      <c r="A23" s="30" t="s">
        <v>114</v>
      </c>
      <c r="B23" s="16" t="s">
        <v>115</v>
      </c>
      <c r="C23" s="42">
        <f>C24</f>
        <v>5720</v>
      </c>
      <c r="D23"/>
    </row>
    <row r="24" spans="1:4" ht="126">
      <c r="A24" s="30" t="s">
        <v>182</v>
      </c>
      <c r="B24" s="34" t="s">
        <v>183</v>
      </c>
      <c r="C24" s="42">
        <f>5355.6+364.4</f>
        <v>5720</v>
      </c>
      <c r="D24"/>
    </row>
    <row r="25" spans="1:4" ht="78.75">
      <c r="A25" s="30" t="s">
        <v>116</v>
      </c>
      <c r="B25" s="16" t="s">
        <v>117</v>
      </c>
      <c r="C25" s="42">
        <f>C26</f>
        <v>1306510</v>
      </c>
      <c r="D25"/>
    </row>
    <row r="26" spans="1:4" ht="126">
      <c r="A26" s="30" t="s">
        <v>184</v>
      </c>
      <c r="B26" s="34" t="s">
        <v>185</v>
      </c>
      <c r="C26" s="42">
        <f>1266823.07+39686.93</f>
        <v>1306510</v>
      </c>
      <c r="D26"/>
    </row>
    <row r="27" spans="1:3" s="1" customFormat="1" ht="15.75">
      <c r="A27" s="28" t="s">
        <v>25</v>
      </c>
      <c r="B27" s="33" t="s">
        <v>24</v>
      </c>
      <c r="C27" s="39">
        <f>C34+C28+C37</f>
        <v>2997000</v>
      </c>
    </row>
    <row r="28" spans="1:3" s="1" customFormat="1" ht="31.5">
      <c r="A28" s="28" t="s">
        <v>42</v>
      </c>
      <c r="B28" s="33" t="s">
        <v>43</v>
      </c>
      <c r="C28" s="39">
        <f>C29+C31+C33</f>
        <v>698000</v>
      </c>
    </row>
    <row r="29" spans="1:3" s="1" customFormat="1" ht="31.5">
      <c r="A29" s="28" t="s">
        <v>76</v>
      </c>
      <c r="B29" s="33" t="s">
        <v>44</v>
      </c>
      <c r="C29" s="39">
        <f>C30</f>
        <v>378000</v>
      </c>
    </row>
    <row r="30" spans="1:3" s="11" customFormat="1" ht="31.5">
      <c r="A30" s="30" t="s">
        <v>76</v>
      </c>
      <c r="B30" s="34" t="s">
        <v>48</v>
      </c>
      <c r="C30" s="42">
        <f>298000+80000</f>
        <v>378000</v>
      </c>
    </row>
    <row r="31" spans="1:3" s="10" customFormat="1" ht="47.25">
      <c r="A31" s="28" t="s">
        <v>75</v>
      </c>
      <c r="B31" s="33" t="s">
        <v>49</v>
      </c>
      <c r="C31" s="39">
        <f>C32</f>
        <v>230000</v>
      </c>
    </row>
    <row r="32" spans="1:3" s="1" customFormat="1" ht="63">
      <c r="A32" s="30" t="s">
        <v>142</v>
      </c>
      <c r="B32" s="34" t="s">
        <v>50</v>
      </c>
      <c r="C32" s="42">
        <v>230000</v>
      </c>
    </row>
    <row r="33" spans="1:3" s="9" customFormat="1" ht="47.25">
      <c r="A33" s="28" t="s">
        <v>140</v>
      </c>
      <c r="B33" s="33" t="s">
        <v>85</v>
      </c>
      <c r="C33" s="41">
        <v>90000</v>
      </c>
    </row>
    <row r="34" spans="1:3" s="9" customFormat="1" ht="31.5">
      <c r="A34" s="28" t="s">
        <v>1</v>
      </c>
      <c r="B34" s="33" t="s">
        <v>4</v>
      </c>
      <c r="C34" s="39">
        <f>C35+C36</f>
        <v>2134000</v>
      </c>
    </row>
    <row r="35" spans="1:3" s="9" customFormat="1" ht="31.5">
      <c r="A35" s="30" t="s">
        <v>1</v>
      </c>
      <c r="B35" s="34" t="s">
        <v>6</v>
      </c>
      <c r="C35" s="42">
        <v>2129000</v>
      </c>
    </row>
    <row r="36" spans="1:3" s="9" customFormat="1" ht="47.25">
      <c r="A36" s="30" t="s">
        <v>59</v>
      </c>
      <c r="B36" s="34" t="s">
        <v>58</v>
      </c>
      <c r="C36" s="42">
        <v>5000</v>
      </c>
    </row>
    <row r="37" spans="1:3" s="9" customFormat="1" ht="31.5">
      <c r="A37" s="28" t="s">
        <v>74</v>
      </c>
      <c r="B37" s="33" t="s">
        <v>45</v>
      </c>
      <c r="C37" s="39">
        <f>C38</f>
        <v>165000</v>
      </c>
    </row>
    <row r="38" spans="1:3" s="9" customFormat="1" ht="31.5">
      <c r="A38" s="30" t="s">
        <v>73</v>
      </c>
      <c r="B38" s="34" t="s">
        <v>46</v>
      </c>
      <c r="C38" s="42">
        <v>165000</v>
      </c>
    </row>
    <row r="39" spans="1:3" s="9" customFormat="1" ht="15.75">
      <c r="A39" s="29" t="s">
        <v>56</v>
      </c>
      <c r="B39" s="33" t="s">
        <v>57</v>
      </c>
      <c r="C39" s="39">
        <f>C40+C42</f>
        <v>82000</v>
      </c>
    </row>
    <row r="40" spans="1:3" s="1" customFormat="1" ht="15.75">
      <c r="A40" s="29" t="s">
        <v>71</v>
      </c>
      <c r="B40" s="33" t="s">
        <v>55</v>
      </c>
      <c r="C40" s="39">
        <f>C41</f>
        <v>2000</v>
      </c>
    </row>
    <row r="41" spans="1:3" s="9" customFormat="1" ht="47.25">
      <c r="A41" s="30" t="s">
        <v>72</v>
      </c>
      <c r="B41" s="34" t="s">
        <v>54</v>
      </c>
      <c r="C41" s="40">
        <v>2000</v>
      </c>
    </row>
    <row r="42" spans="1:3" s="9" customFormat="1" ht="15.75">
      <c r="A42" s="28" t="s">
        <v>88</v>
      </c>
      <c r="B42" s="33" t="s">
        <v>89</v>
      </c>
      <c r="C42" s="39">
        <f>C43</f>
        <v>80000</v>
      </c>
    </row>
    <row r="43" spans="1:4" ht="15.75">
      <c r="A43" s="30" t="s">
        <v>92</v>
      </c>
      <c r="B43" s="34" t="s">
        <v>87</v>
      </c>
      <c r="C43" s="40">
        <f>C44</f>
        <v>80000</v>
      </c>
      <c r="D43"/>
    </row>
    <row r="44" spans="1:4" ht="31.5">
      <c r="A44" s="30" t="s">
        <v>86</v>
      </c>
      <c r="B44" s="34" t="s">
        <v>84</v>
      </c>
      <c r="C44" s="42">
        <v>80000</v>
      </c>
      <c r="D44"/>
    </row>
    <row r="45" spans="1:3" s="10" customFormat="1" ht="15.75">
      <c r="A45" s="28" t="s">
        <v>14</v>
      </c>
      <c r="B45" s="33" t="s">
        <v>26</v>
      </c>
      <c r="C45" s="39">
        <f>C46</f>
        <v>168000</v>
      </c>
    </row>
    <row r="46" spans="1:3" s="10" customFormat="1" ht="31.5">
      <c r="A46" s="30" t="s">
        <v>139</v>
      </c>
      <c r="B46" s="34" t="s">
        <v>15</v>
      </c>
      <c r="C46" s="40">
        <f>C47</f>
        <v>168000</v>
      </c>
    </row>
    <row r="47" spans="1:3" s="1" customFormat="1" ht="47.25">
      <c r="A47" s="30" t="s">
        <v>16</v>
      </c>
      <c r="B47" s="34" t="s">
        <v>2</v>
      </c>
      <c r="C47" s="42">
        <v>168000</v>
      </c>
    </row>
    <row r="48" spans="1:3" s="1" customFormat="1" ht="15.75">
      <c r="A48" s="28" t="s">
        <v>34</v>
      </c>
      <c r="B48" s="15"/>
      <c r="C48" s="39">
        <f>C49+C68+C60+C64</f>
        <v>11645458</v>
      </c>
    </row>
    <row r="49" spans="1:3" s="1" customFormat="1" ht="47.25">
      <c r="A49" s="28" t="s">
        <v>28</v>
      </c>
      <c r="B49" s="15" t="s">
        <v>27</v>
      </c>
      <c r="C49" s="39">
        <f>C50+C57</f>
        <v>10750000</v>
      </c>
    </row>
    <row r="50" spans="1:3" s="1" customFormat="1" ht="94.5">
      <c r="A50" s="30" t="s">
        <v>70</v>
      </c>
      <c r="B50" s="15" t="s">
        <v>40</v>
      </c>
      <c r="C50" s="39">
        <f>C51+C53+C55</f>
        <v>4750000</v>
      </c>
    </row>
    <row r="51" spans="1:3" s="1" customFormat="1" ht="65.25" customHeight="1">
      <c r="A51" s="28" t="s">
        <v>128</v>
      </c>
      <c r="B51" s="33" t="s">
        <v>127</v>
      </c>
      <c r="C51" s="41">
        <f>C52</f>
        <v>10000</v>
      </c>
    </row>
    <row r="52" spans="1:3" s="1" customFormat="1" ht="78.75">
      <c r="A52" s="30" t="s">
        <v>38</v>
      </c>
      <c r="B52" s="34" t="s">
        <v>37</v>
      </c>
      <c r="C52" s="42">
        <v>10000</v>
      </c>
    </row>
    <row r="53" spans="1:3" s="1" customFormat="1" ht="81" customHeight="1">
      <c r="A53" s="28" t="s">
        <v>126</v>
      </c>
      <c r="B53" s="33" t="s">
        <v>125</v>
      </c>
      <c r="C53" s="41">
        <f>C54</f>
        <v>490000</v>
      </c>
    </row>
    <row r="54" spans="1:4" ht="78.75">
      <c r="A54" s="30" t="s">
        <v>7</v>
      </c>
      <c r="B54" s="34" t="s">
        <v>3</v>
      </c>
      <c r="C54" s="42">
        <v>490000</v>
      </c>
      <c r="D54"/>
    </row>
    <row r="55" spans="1:4" ht="47.25">
      <c r="A55" s="28" t="s">
        <v>124</v>
      </c>
      <c r="B55" s="33" t="s">
        <v>123</v>
      </c>
      <c r="C55" s="41">
        <f>C56</f>
        <v>4250000</v>
      </c>
      <c r="D55"/>
    </row>
    <row r="56" spans="1:4" ht="31.5">
      <c r="A56" s="30" t="s">
        <v>93</v>
      </c>
      <c r="B56" s="34" t="s">
        <v>94</v>
      </c>
      <c r="C56" s="42">
        <v>4250000</v>
      </c>
      <c r="D56"/>
    </row>
    <row r="57" spans="1:4" ht="94.5">
      <c r="A57" s="28" t="s">
        <v>69</v>
      </c>
      <c r="B57" s="33" t="s">
        <v>51</v>
      </c>
      <c r="C57" s="41">
        <f>C58</f>
        <v>6000000</v>
      </c>
      <c r="D57"/>
    </row>
    <row r="58" spans="1:4" ht="94.5">
      <c r="A58" s="28" t="s">
        <v>138</v>
      </c>
      <c r="B58" s="33" t="s">
        <v>52</v>
      </c>
      <c r="C58" s="41">
        <f>C59</f>
        <v>6000000</v>
      </c>
      <c r="D58"/>
    </row>
    <row r="59" spans="1:4" ht="78.75">
      <c r="A59" s="30" t="s">
        <v>68</v>
      </c>
      <c r="B59" s="34" t="s">
        <v>53</v>
      </c>
      <c r="C59" s="40">
        <v>6000000</v>
      </c>
      <c r="D59"/>
    </row>
    <row r="60" spans="1:4" ht="31.5">
      <c r="A60" s="28" t="s">
        <v>30</v>
      </c>
      <c r="B60" s="33" t="s">
        <v>29</v>
      </c>
      <c r="C60" s="41">
        <f>C61+C62+C63</f>
        <v>313458</v>
      </c>
      <c r="D60"/>
    </row>
    <row r="61" spans="1:4" ht="31.5">
      <c r="A61" s="30" t="s">
        <v>121</v>
      </c>
      <c r="B61" s="34" t="s">
        <v>119</v>
      </c>
      <c r="C61" s="40">
        <v>89907</v>
      </c>
      <c r="D61"/>
    </row>
    <row r="62" spans="1:4" ht="15.75">
      <c r="A62" s="30" t="s">
        <v>81</v>
      </c>
      <c r="B62" s="34" t="s">
        <v>80</v>
      </c>
      <c r="C62" s="40">
        <f>224530-31500</f>
        <v>193030</v>
      </c>
      <c r="D62"/>
    </row>
    <row r="63" spans="1:4" ht="15.75">
      <c r="A63" s="30" t="s">
        <v>122</v>
      </c>
      <c r="B63" s="34" t="s">
        <v>120</v>
      </c>
      <c r="C63" s="40">
        <v>30521</v>
      </c>
      <c r="D63"/>
    </row>
    <row r="64" spans="1:4" ht="31.5">
      <c r="A64" s="31" t="s">
        <v>130</v>
      </c>
      <c r="B64" s="33" t="s">
        <v>132</v>
      </c>
      <c r="C64" s="41">
        <f>C65</f>
        <v>511000</v>
      </c>
      <c r="D64"/>
    </row>
    <row r="65" spans="1:4" ht="84.75" customHeight="1">
      <c r="A65" s="32" t="s">
        <v>179</v>
      </c>
      <c r="B65" s="34" t="s">
        <v>133</v>
      </c>
      <c r="C65" s="42">
        <f>C66</f>
        <v>511000</v>
      </c>
      <c r="D65"/>
    </row>
    <row r="66" spans="1:4" ht="94.5">
      <c r="A66" s="32" t="s">
        <v>131</v>
      </c>
      <c r="B66" s="34" t="s">
        <v>134</v>
      </c>
      <c r="C66" s="42">
        <f>C67</f>
        <v>511000</v>
      </c>
      <c r="D66"/>
    </row>
    <row r="67" spans="1:4" ht="94.5">
      <c r="A67" s="32" t="s">
        <v>137</v>
      </c>
      <c r="B67" s="34" t="s">
        <v>135</v>
      </c>
      <c r="C67" s="42">
        <v>511000</v>
      </c>
      <c r="D67"/>
    </row>
    <row r="68" spans="1:3" s="25" customFormat="1" ht="15.75">
      <c r="A68" s="28" t="s">
        <v>32</v>
      </c>
      <c r="B68" s="33" t="s">
        <v>31</v>
      </c>
      <c r="C68" s="39">
        <f>C69+C73</f>
        <v>71000</v>
      </c>
    </row>
    <row r="69" spans="1:3" s="25" customFormat="1" ht="126">
      <c r="A69" s="28" t="s">
        <v>220</v>
      </c>
      <c r="B69" s="33" t="s">
        <v>219</v>
      </c>
      <c r="C69" s="39">
        <f>C70</f>
        <v>9000</v>
      </c>
    </row>
    <row r="70" spans="1:3" s="25" customFormat="1" ht="63">
      <c r="A70" s="30" t="s">
        <v>218</v>
      </c>
      <c r="B70" s="34" t="s">
        <v>217</v>
      </c>
      <c r="C70" s="40">
        <f>C71+C72</f>
        <v>9000</v>
      </c>
    </row>
    <row r="71" spans="1:3" s="7" customFormat="1" ht="78.75">
      <c r="A71" s="49" t="s">
        <v>213</v>
      </c>
      <c r="B71" s="50" t="s">
        <v>215</v>
      </c>
      <c r="C71" s="42">
        <f>8000-2000</f>
        <v>6000</v>
      </c>
    </row>
    <row r="72" spans="1:3" s="7" customFormat="1" ht="78.75">
      <c r="A72" s="49" t="s">
        <v>214</v>
      </c>
      <c r="B72" s="51" t="s">
        <v>216</v>
      </c>
      <c r="C72" s="42">
        <v>3000</v>
      </c>
    </row>
    <row r="73" spans="1:3" s="7" customFormat="1" ht="37.5">
      <c r="A73" s="58" t="s">
        <v>230</v>
      </c>
      <c r="B73" s="59" t="s">
        <v>221</v>
      </c>
      <c r="C73" s="41">
        <f>C74</f>
        <v>62000</v>
      </c>
    </row>
    <row r="74" spans="1:3" s="7" customFormat="1" ht="112.5">
      <c r="A74" s="52" t="s">
        <v>229</v>
      </c>
      <c r="B74" s="53" t="s">
        <v>222</v>
      </c>
      <c r="C74" s="42">
        <f>C75+C76</f>
        <v>62000</v>
      </c>
    </row>
    <row r="75" spans="1:3" s="7" customFormat="1" ht="93.75">
      <c r="A75" s="55" t="s">
        <v>228</v>
      </c>
      <c r="B75" s="56" t="s">
        <v>223</v>
      </c>
      <c r="C75" s="57">
        <f>31500+28500</f>
        <v>60000</v>
      </c>
    </row>
    <row r="76" spans="1:3" s="7" customFormat="1" ht="112.5">
      <c r="A76" s="54" t="s">
        <v>227</v>
      </c>
      <c r="B76" s="53" t="s">
        <v>226</v>
      </c>
      <c r="C76" s="42">
        <v>2000</v>
      </c>
    </row>
    <row r="77" spans="1:3" s="7" customFormat="1" ht="15.75">
      <c r="A77" s="28" t="s">
        <v>35</v>
      </c>
      <c r="B77" s="16"/>
      <c r="C77" s="41">
        <f>C12</f>
        <v>84406098</v>
      </c>
    </row>
    <row r="78" spans="1:3" s="6" customFormat="1" ht="15.75">
      <c r="A78" s="28" t="s">
        <v>67</v>
      </c>
      <c r="B78" s="15" t="s">
        <v>33</v>
      </c>
      <c r="C78" s="39">
        <f>C79</f>
        <v>410003623.61</v>
      </c>
    </row>
    <row r="79" spans="1:3" s="26" customFormat="1" ht="47.25">
      <c r="A79" s="28" t="s">
        <v>66</v>
      </c>
      <c r="B79" s="15" t="s">
        <v>0</v>
      </c>
      <c r="C79" s="39">
        <f>C80+C104+C85+C137</f>
        <v>410003623.61</v>
      </c>
    </row>
    <row r="80" spans="1:3" s="26" customFormat="1" ht="31.5">
      <c r="A80" s="28" t="s">
        <v>82</v>
      </c>
      <c r="B80" s="15" t="s">
        <v>143</v>
      </c>
      <c r="C80" s="39">
        <f>C81+C83</f>
        <v>215149741</v>
      </c>
    </row>
    <row r="81" spans="1:3" s="26" customFormat="1" ht="15.75">
      <c r="A81" s="28" t="s">
        <v>10</v>
      </c>
      <c r="B81" s="15" t="s">
        <v>144</v>
      </c>
      <c r="C81" s="39">
        <f>C82</f>
        <v>76863741</v>
      </c>
    </row>
    <row r="82" spans="1:3" s="3" customFormat="1" ht="48" customHeight="1">
      <c r="A82" s="30" t="s">
        <v>136</v>
      </c>
      <c r="B82" s="34" t="s">
        <v>145</v>
      </c>
      <c r="C82" s="42">
        <v>76863741</v>
      </c>
    </row>
    <row r="83" spans="1:3" s="3" customFormat="1" ht="47.25">
      <c r="A83" s="28" t="s">
        <v>65</v>
      </c>
      <c r="B83" s="33" t="s">
        <v>146</v>
      </c>
      <c r="C83" s="39">
        <f>C84</f>
        <v>138286000</v>
      </c>
    </row>
    <row r="84" spans="1:3" s="3" customFormat="1" ht="47.25">
      <c r="A84" s="30" t="s">
        <v>64</v>
      </c>
      <c r="B84" s="34" t="s">
        <v>147</v>
      </c>
      <c r="C84" s="42">
        <v>138286000</v>
      </c>
    </row>
    <row r="85" spans="1:3" s="3" customFormat="1" ht="31.5">
      <c r="A85" s="28" t="s">
        <v>60</v>
      </c>
      <c r="B85" s="15" t="s">
        <v>148</v>
      </c>
      <c r="C85" s="39">
        <f>C94+C90+C88+C86+C92</f>
        <v>43847954.61</v>
      </c>
    </row>
    <row r="86" spans="1:3" s="3" customFormat="1" ht="80.25" customHeight="1">
      <c r="A86" s="28" t="s">
        <v>207</v>
      </c>
      <c r="B86" s="34" t="s">
        <v>206</v>
      </c>
      <c r="C86" s="39">
        <f>C87</f>
        <v>6971051.15</v>
      </c>
    </row>
    <row r="87" spans="1:3" s="3" customFormat="1" ht="94.5">
      <c r="A87" s="30" t="s">
        <v>204</v>
      </c>
      <c r="B87" s="34" t="s">
        <v>205</v>
      </c>
      <c r="C87" s="40">
        <v>6971051.15</v>
      </c>
    </row>
    <row r="88" spans="1:3" s="3" customFormat="1" ht="47.25">
      <c r="A88" s="28" t="s">
        <v>189</v>
      </c>
      <c r="B88" s="33" t="s">
        <v>190</v>
      </c>
      <c r="C88" s="39">
        <f>C89</f>
        <v>1436830.99</v>
      </c>
    </row>
    <row r="89" spans="1:3" s="3" customFormat="1" ht="63">
      <c r="A89" s="30" t="s">
        <v>188</v>
      </c>
      <c r="B89" s="34" t="s">
        <v>191</v>
      </c>
      <c r="C89" s="40">
        <v>1436830.99</v>
      </c>
    </row>
    <row r="90" spans="1:3" s="3" customFormat="1" ht="47.25">
      <c r="A90" s="28" t="s">
        <v>187</v>
      </c>
      <c r="B90" s="33" t="s">
        <v>192</v>
      </c>
      <c r="C90" s="39">
        <f>C91</f>
        <v>1117057.96</v>
      </c>
    </row>
    <row r="91" spans="1:3" s="3" customFormat="1" ht="63">
      <c r="A91" s="22" t="s">
        <v>186</v>
      </c>
      <c r="B91" s="34" t="s">
        <v>193</v>
      </c>
      <c r="C91" s="40">
        <v>1117057.96</v>
      </c>
    </row>
    <row r="92" spans="1:3" s="3" customFormat="1" ht="34.5" customHeight="1">
      <c r="A92" s="48" t="s">
        <v>208</v>
      </c>
      <c r="B92" s="33" t="s">
        <v>209</v>
      </c>
      <c r="C92" s="39">
        <f>C93</f>
        <v>1404015.1</v>
      </c>
    </row>
    <row r="93" spans="1:3" s="3" customFormat="1" ht="36" customHeight="1">
      <c r="A93" s="47" t="s">
        <v>211</v>
      </c>
      <c r="B93" s="34" t="s">
        <v>210</v>
      </c>
      <c r="C93" s="40">
        <v>1404015.1</v>
      </c>
    </row>
    <row r="94" spans="1:3" s="1" customFormat="1" ht="15.75">
      <c r="A94" s="28" t="s">
        <v>11</v>
      </c>
      <c r="B94" s="15" t="s">
        <v>149</v>
      </c>
      <c r="C94" s="39">
        <f>C95</f>
        <v>32918999.41</v>
      </c>
    </row>
    <row r="95" spans="1:3" s="1" customFormat="1" ht="15.75">
      <c r="A95" s="30" t="s">
        <v>9</v>
      </c>
      <c r="B95" s="16" t="s">
        <v>150</v>
      </c>
      <c r="C95" s="40">
        <f>C96+C97+C99+C98+C100+C101+C102+C103</f>
        <v>32918999.41</v>
      </c>
    </row>
    <row r="96" spans="1:4" ht="78.75">
      <c r="A96" s="30" t="s">
        <v>118</v>
      </c>
      <c r="B96" s="34" t="s">
        <v>150</v>
      </c>
      <c r="C96" s="40">
        <v>244600</v>
      </c>
      <c r="D96"/>
    </row>
    <row r="97" spans="1:4" ht="63">
      <c r="A97" s="30" t="s">
        <v>107</v>
      </c>
      <c r="B97" s="34" t="s">
        <v>150</v>
      </c>
      <c r="C97" s="40">
        <v>4566.28</v>
      </c>
      <c r="D97"/>
    </row>
    <row r="98" spans="1:4" ht="47.25">
      <c r="A98" s="30" t="s">
        <v>162</v>
      </c>
      <c r="B98" s="34" t="s">
        <v>150</v>
      </c>
      <c r="C98" s="40">
        <v>712012</v>
      </c>
      <c r="D98"/>
    </row>
    <row r="99" spans="1:4" ht="63">
      <c r="A99" s="30" t="s">
        <v>108</v>
      </c>
      <c r="B99" s="34" t="s">
        <v>150</v>
      </c>
      <c r="C99" s="40">
        <v>15724348</v>
      </c>
      <c r="D99"/>
    </row>
    <row r="100" spans="1:3" s="8" customFormat="1" ht="47.25">
      <c r="A100" s="30" t="s">
        <v>129</v>
      </c>
      <c r="B100" s="34" t="s">
        <v>150</v>
      </c>
      <c r="C100" s="40">
        <v>3536260.53</v>
      </c>
    </row>
    <row r="101" spans="1:3" s="8" customFormat="1" ht="31.5">
      <c r="A101" s="30" t="s">
        <v>194</v>
      </c>
      <c r="B101" s="34" t="s">
        <v>150</v>
      </c>
      <c r="C101" s="40">
        <f>2993600+2000000</f>
        <v>4993600</v>
      </c>
    </row>
    <row r="102" spans="1:3" s="8" customFormat="1" ht="48.75" customHeight="1">
      <c r="A102" s="30" t="s">
        <v>212</v>
      </c>
      <c r="B102" s="34" t="s">
        <v>150</v>
      </c>
      <c r="C102" s="40">
        <v>5000000</v>
      </c>
    </row>
    <row r="103" spans="1:3" s="8" customFormat="1" ht="48.75" customHeight="1">
      <c r="A103" s="30" t="s">
        <v>231</v>
      </c>
      <c r="B103" s="34" t="s">
        <v>150</v>
      </c>
      <c r="C103" s="40">
        <v>2703612.6</v>
      </c>
    </row>
    <row r="104" spans="1:3" s="12" customFormat="1" ht="31.5">
      <c r="A104" s="28" t="s">
        <v>83</v>
      </c>
      <c r="B104" s="15" t="s">
        <v>151</v>
      </c>
      <c r="C104" s="39">
        <f>C132+C126+C134+C121+C123+C128+C105+C130</f>
        <v>150865271</v>
      </c>
    </row>
    <row r="105" spans="1:3" s="12" customFormat="1" ht="35.25" customHeight="1">
      <c r="A105" s="28" t="s">
        <v>176</v>
      </c>
      <c r="B105" s="33" t="s">
        <v>177</v>
      </c>
      <c r="C105" s="39">
        <f>C106</f>
        <v>16071374</v>
      </c>
    </row>
    <row r="106" spans="1:3" s="12" customFormat="1" ht="32.25" customHeight="1">
      <c r="A106" s="28" t="s">
        <v>178</v>
      </c>
      <c r="B106" s="33" t="s">
        <v>171</v>
      </c>
      <c r="C106" s="39">
        <f>C107+C108+C109+C110+C111+C112+C113+C114+C115+C116+C117+C118+C119+C120</f>
        <v>16071374</v>
      </c>
    </row>
    <row r="107" spans="1:3" s="12" customFormat="1" ht="47.25">
      <c r="A107" s="22" t="s">
        <v>95</v>
      </c>
      <c r="B107" s="16" t="s">
        <v>171</v>
      </c>
      <c r="C107" s="40">
        <v>944000</v>
      </c>
    </row>
    <row r="108" spans="1:3" s="6" customFormat="1" ht="110.25">
      <c r="A108" s="22" t="s">
        <v>96</v>
      </c>
      <c r="B108" s="16" t="s">
        <v>171</v>
      </c>
      <c r="C108" s="40">
        <v>6000</v>
      </c>
    </row>
    <row r="109" spans="1:3" s="8" customFormat="1" ht="94.5">
      <c r="A109" s="22" t="s">
        <v>97</v>
      </c>
      <c r="B109" s="16" t="s">
        <v>171</v>
      </c>
      <c r="C109" s="40">
        <v>3535</v>
      </c>
    </row>
    <row r="110" spans="1:3" s="6" customFormat="1" ht="94.5">
      <c r="A110" s="22" t="s">
        <v>98</v>
      </c>
      <c r="B110" s="34" t="s">
        <v>171</v>
      </c>
      <c r="C110" s="40">
        <v>33000</v>
      </c>
    </row>
    <row r="111" spans="1:3" s="6" customFormat="1" ht="78.75">
      <c r="A111" s="22" t="s">
        <v>99</v>
      </c>
      <c r="B111" s="34" t="s">
        <v>171</v>
      </c>
      <c r="C111" s="40">
        <v>4100</v>
      </c>
    </row>
    <row r="112" spans="1:3" s="6" customFormat="1" ht="78.75">
      <c r="A112" s="22" t="s">
        <v>100</v>
      </c>
      <c r="B112" s="34" t="s">
        <v>171</v>
      </c>
      <c r="C112" s="40">
        <v>204500</v>
      </c>
    </row>
    <row r="113" spans="1:3" s="6" customFormat="1" ht="36.75" customHeight="1">
      <c r="A113" s="22" t="s">
        <v>101</v>
      </c>
      <c r="B113" s="34" t="s">
        <v>171</v>
      </c>
      <c r="C113" s="40">
        <f>1874300+15500</f>
        <v>1889800</v>
      </c>
    </row>
    <row r="114" spans="1:3" s="6" customFormat="1" ht="78.75">
      <c r="A114" s="22" t="s">
        <v>102</v>
      </c>
      <c r="B114" s="34" t="s">
        <v>171</v>
      </c>
      <c r="C114" s="40">
        <v>71700</v>
      </c>
    </row>
    <row r="115" spans="1:3" s="6" customFormat="1" ht="78.75">
      <c r="A115" s="22" t="s">
        <v>103</v>
      </c>
      <c r="B115" s="34" t="s">
        <v>171</v>
      </c>
      <c r="C115" s="40">
        <v>11728700</v>
      </c>
    </row>
    <row r="116" spans="1:3" s="6" customFormat="1" ht="94.5">
      <c r="A116" s="22" t="s">
        <v>104</v>
      </c>
      <c r="B116" s="34" t="s">
        <v>171</v>
      </c>
      <c r="C116" s="40">
        <v>944000</v>
      </c>
    </row>
    <row r="117" spans="1:3" s="6" customFormat="1" ht="47.25">
      <c r="A117" s="22" t="s">
        <v>105</v>
      </c>
      <c r="B117" s="34" t="s">
        <v>171</v>
      </c>
      <c r="C117" s="40">
        <v>192939</v>
      </c>
    </row>
    <row r="118" spans="1:3" s="6" customFormat="1" ht="47.25">
      <c r="A118" s="22" t="s">
        <v>106</v>
      </c>
      <c r="B118" s="34" t="s">
        <v>171</v>
      </c>
      <c r="C118" s="40">
        <v>0</v>
      </c>
    </row>
    <row r="119" spans="1:3" s="6" customFormat="1" ht="31.5">
      <c r="A119" s="22" t="s">
        <v>163</v>
      </c>
      <c r="B119" s="34" t="s">
        <v>171</v>
      </c>
      <c r="C119" s="40">
        <v>8200</v>
      </c>
    </row>
    <row r="120" spans="1:3" s="6" customFormat="1" ht="78.75">
      <c r="A120" s="22" t="s">
        <v>166</v>
      </c>
      <c r="B120" s="34" t="s">
        <v>171</v>
      </c>
      <c r="C120" s="40">
        <v>40900</v>
      </c>
    </row>
    <row r="121" spans="1:3" s="6" customFormat="1" ht="47.25">
      <c r="A121" s="28" t="s">
        <v>63</v>
      </c>
      <c r="B121" s="33" t="s">
        <v>157</v>
      </c>
      <c r="C121" s="39">
        <f>C122</f>
        <v>5209200</v>
      </c>
    </row>
    <row r="122" spans="1:3" s="6" customFormat="1" ht="47.25">
      <c r="A122" s="30" t="s">
        <v>164</v>
      </c>
      <c r="B122" s="34" t="s">
        <v>158</v>
      </c>
      <c r="C122" s="40">
        <v>5209200</v>
      </c>
    </row>
    <row r="123" spans="1:3" s="6" customFormat="1" ht="78.75">
      <c r="A123" s="28" t="s">
        <v>62</v>
      </c>
      <c r="B123" s="33" t="s">
        <v>159</v>
      </c>
      <c r="C123" s="39">
        <f>C124+C125</f>
        <v>2669100</v>
      </c>
    </row>
    <row r="124" spans="1:3" s="6" customFormat="1" ht="63">
      <c r="A124" s="30" t="s">
        <v>199</v>
      </c>
      <c r="B124" s="34" t="s">
        <v>160</v>
      </c>
      <c r="C124" s="40">
        <v>2604000</v>
      </c>
    </row>
    <row r="125" spans="1:3" s="6" customFormat="1" ht="110.25">
      <c r="A125" s="30" t="s">
        <v>161</v>
      </c>
      <c r="B125" s="34" t="s">
        <v>160</v>
      </c>
      <c r="C125" s="40">
        <v>65100</v>
      </c>
    </row>
    <row r="126" spans="1:3" s="6" customFormat="1" ht="31.5" customHeight="1">
      <c r="A126" s="28" t="s">
        <v>156</v>
      </c>
      <c r="B126" s="33" t="s">
        <v>154</v>
      </c>
      <c r="C126" s="39">
        <f>C127</f>
        <v>458100</v>
      </c>
    </row>
    <row r="127" spans="1:3" s="6" customFormat="1" ht="47.25">
      <c r="A127" s="30" t="s">
        <v>90</v>
      </c>
      <c r="B127" s="34" t="s">
        <v>155</v>
      </c>
      <c r="C127" s="40">
        <v>458100</v>
      </c>
    </row>
    <row r="128" spans="1:3" s="6" customFormat="1" ht="63">
      <c r="A128" s="28" t="s">
        <v>170</v>
      </c>
      <c r="B128" s="33" t="s">
        <v>169</v>
      </c>
      <c r="C128" s="39">
        <f>C129</f>
        <v>476</v>
      </c>
    </row>
    <row r="129" spans="1:3" s="6" customFormat="1" ht="63">
      <c r="A129" s="30" t="s">
        <v>168</v>
      </c>
      <c r="B129" s="34" t="s">
        <v>167</v>
      </c>
      <c r="C129" s="40">
        <v>476</v>
      </c>
    </row>
    <row r="130" spans="1:3" s="6" customFormat="1" ht="31.5">
      <c r="A130" s="28" t="s">
        <v>196</v>
      </c>
      <c r="B130" s="33" t="s">
        <v>198</v>
      </c>
      <c r="C130" s="39">
        <f>C131</f>
        <v>92000</v>
      </c>
    </row>
    <row r="131" spans="1:3" s="6" customFormat="1" ht="31.5">
      <c r="A131" s="30" t="s">
        <v>197</v>
      </c>
      <c r="B131" s="34" t="s">
        <v>195</v>
      </c>
      <c r="C131" s="40">
        <v>92000</v>
      </c>
    </row>
    <row r="132" spans="1:4" ht="31.5">
      <c r="A132" s="28" t="s">
        <v>12</v>
      </c>
      <c r="B132" s="33" t="s">
        <v>152</v>
      </c>
      <c r="C132" s="39">
        <f>C133</f>
        <v>755321</v>
      </c>
      <c r="D132"/>
    </row>
    <row r="133" spans="1:4" ht="31.5">
      <c r="A133" s="30" t="s">
        <v>91</v>
      </c>
      <c r="B133" s="34" t="s">
        <v>153</v>
      </c>
      <c r="C133" s="40">
        <v>755321</v>
      </c>
      <c r="D133"/>
    </row>
    <row r="134" spans="1:3" s="3" customFormat="1" ht="15.75">
      <c r="A134" s="20" t="s">
        <v>173</v>
      </c>
      <c r="B134" s="33" t="s">
        <v>174</v>
      </c>
      <c r="C134" s="39">
        <f>C135</f>
        <v>125609700</v>
      </c>
    </row>
    <row r="135" spans="1:4" ht="18" customHeight="1">
      <c r="A135" s="20" t="s">
        <v>175</v>
      </c>
      <c r="B135" s="33" t="s">
        <v>172</v>
      </c>
      <c r="C135" s="39">
        <f>C136</f>
        <v>125609700</v>
      </c>
      <c r="D135"/>
    </row>
    <row r="136" spans="1:4" ht="47.25">
      <c r="A136" s="22" t="s">
        <v>165</v>
      </c>
      <c r="B136" s="34" t="s">
        <v>172</v>
      </c>
      <c r="C136" s="40">
        <v>125609700</v>
      </c>
      <c r="D136"/>
    </row>
    <row r="137" spans="1:4" ht="31.5">
      <c r="A137" s="20" t="s">
        <v>235</v>
      </c>
      <c r="B137" s="33" t="s">
        <v>234</v>
      </c>
      <c r="C137" s="39">
        <f>C138</f>
        <v>140657</v>
      </c>
      <c r="D137"/>
    </row>
    <row r="138" spans="1:4" ht="31.5">
      <c r="A138" s="22" t="s">
        <v>233</v>
      </c>
      <c r="B138" s="34" t="s">
        <v>232</v>
      </c>
      <c r="C138" s="40">
        <v>140657</v>
      </c>
      <c r="D138"/>
    </row>
    <row r="139" spans="1:4" ht="15.75">
      <c r="A139" s="21" t="s">
        <v>20</v>
      </c>
      <c r="B139" s="45"/>
      <c r="C139" s="39">
        <f>C77+C78</f>
        <v>494409721.61</v>
      </c>
      <c r="D139"/>
    </row>
    <row r="140" ht="15.75">
      <c r="C140" s="60"/>
    </row>
    <row r="141" ht="15.75">
      <c r="C141" s="43"/>
    </row>
    <row r="142" ht="15.75">
      <c r="C142" s="43"/>
    </row>
    <row r="143" ht="15.75">
      <c r="C143" s="43"/>
    </row>
    <row r="144" ht="15.75">
      <c r="C144" s="43"/>
    </row>
    <row r="145" ht="15.75">
      <c r="C145" s="43"/>
    </row>
    <row r="146" ht="15.75">
      <c r="C146" s="43"/>
    </row>
    <row r="147" ht="15.75">
      <c r="C147" s="43"/>
    </row>
    <row r="148" spans="1:3" s="3" customFormat="1" ht="15.75">
      <c r="A148" s="18"/>
      <c r="B148" s="46"/>
      <c r="C148" s="43"/>
    </row>
    <row r="149" spans="1:3" s="3" customFormat="1" ht="15.75">
      <c r="A149" s="18"/>
      <c r="B149" s="46"/>
      <c r="C149" s="43"/>
    </row>
    <row r="150" spans="1:3" s="5" customFormat="1" ht="15.75">
      <c r="A150" s="18"/>
      <c r="B150" s="46"/>
      <c r="C150" s="43"/>
    </row>
    <row r="151" spans="1:3" s="3" customFormat="1" ht="15.75">
      <c r="A151" s="18"/>
      <c r="B151" s="46"/>
      <c r="C151" s="43"/>
    </row>
    <row r="152" spans="1:3" s="5" customFormat="1" ht="15.75">
      <c r="A152" s="18"/>
      <c r="B152" s="46"/>
      <c r="C152" s="43"/>
    </row>
    <row r="153" spans="1:3" s="3" customFormat="1" ht="15.75">
      <c r="A153" s="18"/>
      <c r="B153" s="46"/>
      <c r="C153" s="43"/>
    </row>
    <row r="154" spans="1:3" s="5" customFormat="1" ht="15.75">
      <c r="A154" s="18"/>
      <c r="B154" s="46"/>
      <c r="C154" s="43"/>
    </row>
    <row r="155" spans="1:3" s="5" customFormat="1" ht="15.75">
      <c r="A155" s="18"/>
      <c r="B155" s="46"/>
      <c r="C155" s="43"/>
    </row>
    <row r="156" spans="1:3" s="5" customFormat="1" ht="15.75">
      <c r="A156" s="18"/>
      <c r="B156" s="46"/>
      <c r="C156" s="35"/>
    </row>
    <row r="157" spans="1:3" s="4" customFormat="1" ht="15.75">
      <c r="A157" s="18"/>
      <c r="B157" s="46"/>
      <c r="C157" s="35"/>
    </row>
    <row r="158" ht="15.75">
      <c r="C158" s="44"/>
    </row>
    <row r="170" ht="15.75">
      <c r="C170" s="44"/>
    </row>
    <row r="171" ht="15.75">
      <c r="C171" s="44"/>
    </row>
    <row r="173" ht="15.75">
      <c r="C173" s="44"/>
    </row>
    <row r="175" ht="15.75">
      <c r="C175" s="44"/>
    </row>
    <row r="179" ht="15.75">
      <c r="C179" s="44"/>
    </row>
  </sheetData>
  <sheetProtection/>
  <mergeCells count="6">
    <mergeCell ref="A7:C7"/>
    <mergeCell ref="B1:C1"/>
    <mergeCell ref="A2:C2"/>
    <mergeCell ref="A4:C4"/>
    <mergeCell ref="B5:C5"/>
    <mergeCell ref="A3:C3"/>
  </mergeCells>
  <printOptions/>
  <pageMargins left="0.7874015748031497" right="0.2755905511811024" top="0" bottom="0" header="0.5118110236220472" footer="0.15748031496062992"/>
  <pageSetup fitToHeight="1" fitToWidth="1" horizontalDpi="600" verticalDpi="600" orientation="portrait" paperSize="9" scale="12"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fin#spec#2</cp:lastModifiedBy>
  <cp:lastPrinted>2020-05-21T13:33:19Z</cp:lastPrinted>
  <dcterms:created xsi:type="dcterms:W3CDTF">2002-10-10T06:25:05Z</dcterms:created>
  <dcterms:modified xsi:type="dcterms:W3CDTF">2020-06-22T06:00:58Z</dcterms:modified>
  <cp:category/>
  <cp:version/>
  <cp:contentType/>
  <cp:contentStatus/>
</cp:coreProperties>
</file>