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19-2020" sheetId="1" r:id="rId1"/>
  </sheets>
  <definedNames>
    <definedName name="_xlnm.Print_Titles" localSheetId="0">'2019-2020'!$9:$9</definedName>
    <definedName name="_xlnm.Print_Area" localSheetId="0">'2019-2020'!$A$1:$D$119</definedName>
  </definedNames>
  <calcPr fullCalcOnLoad="1"/>
</workbook>
</file>

<file path=xl/sharedStrings.xml><?xml version="1.0" encoding="utf-8"?>
<sst xmlns="http://schemas.openxmlformats.org/spreadsheetml/2006/main" count="223" uniqueCount="198">
  <si>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</si>
  <si>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</si>
  <si>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</si>
  <si>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</si>
  <si>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</si>
  <si>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</si>
  <si>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</si>
  <si>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</si>
  <si>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</si>
  <si>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</si>
  <si>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</si>
  <si>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</si>
  <si>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</si>
  <si>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</si>
  <si>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</si>
  <si>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</si>
  <si>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</si>
  <si>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</si>
  <si>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</si>
  <si>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</si>
  <si>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</si>
  <si>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</si>
  <si>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</si>
  <si>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</si>
  <si>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</si>
  <si>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</si>
  <si>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</si>
  <si>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</si>
  <si>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</si>
  <si>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</si>
  <si>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</si>
  <si>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</si>
  <si>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</si>
  <si>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</si>
  <si>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</si>
  <si>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</si>
  <si>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</si>
  <si>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</si>
  <si>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</si>
  <si>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</si>
  <si>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</si>
  <si>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</si>
  <si>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</si>
  <si>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</si>
  <si>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</si>
  <si>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</si>
  <si>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</si>
  <si>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</si>
  <si>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</si>
  <si>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</si>
  <si>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</si>
  <si>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</si>
  <si>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</si>
  <si>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</si>
  <si>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</si>
  <si>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</si>
  <si>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</si>
  <si>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</si>
  <si>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</si>
  <si>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</si>
  <si>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</si>
  <si>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</si>
  <si>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</si>
  <si>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</si>
  <si>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</si>
  <si>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</si>
  <si>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</si>
  <si>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</si>
  <si>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</si>
  <si>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</si>
  <si>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</si>
  <si>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</si>
  <si>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</si>
  <si>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</si>
  <si>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</si>
  <si>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</si>
  <si>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</si>
  <si>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</si>
  <si>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</si>
  <si>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</si>
  <si>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</si>
  <si>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</si>
  <si>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</si>
  <si>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</si>
  <si>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</si>
  <si>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</si>
  <si>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</si>
  <si>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</si>
  <si>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</si>
  <si>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</si>
  <si>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</si>
  <si>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</si>
  <si>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</si>
  <si>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</si>
  <si>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</si>
  <si>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</si>
  <si>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</si>
  <si>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</si>
  <si>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</si>
  <si>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</si>
  <si>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</si>
  <si>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</si>
  <si>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</si>
  <si>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</si>
  <si>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</si>
  <si>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</si>
  <si>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</si>
  <si>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</si>
  <si>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</si>
  <si>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</si>
  <si>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</si>
  <si>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</si>
  <si>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</si>
  <si>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</si>
  <si>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</si>
  <si>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</si>
  <si>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</si>
  <si>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</si>
  <si>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</si>
  <si>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</si>
  <si>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</si>
  <si>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</si>
  <si>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</si>
  <si>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</si>
  <si>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</si>
  <si>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</si>
  <si>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</si>
  <si>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</si>
  <si>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</si>
  <si>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</si>
  <si>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</si>
  <si>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</si>
  <si>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</si>
  <si>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</si>
  <si>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</si>
  <si>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</si>
  <si>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</si>
  <si>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</si>
  <si>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</si>
  <si>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</si>
  <si>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</si>
  <si>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</si>
  <si>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</si>
  <si>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</si>
  <si>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</si>
  <si>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</si>
  <si>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</si>
  <si>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</si>
  <si>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</si>
  <si>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</si>
  <si>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</si>
  <si>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</si>
  <si>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</si>
  <si>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</si>
  <si>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</si>
  <si>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</si>
  <si>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</si>
  <si>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</si>
  <si>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</si>
  <si>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</si>
  <si>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</si>
  <si>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</si>
  <si>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</si>
  <si>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</si>
  <si>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</si>
  <si>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</si>
  <si>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</si>
  <si>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</si>
  <si>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</si>
  <si>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</si>
  <si>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</si>
  <si>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</si>
  <si>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</si>
  <si>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</si>
  <si>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</si>
  <si>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</si>
  <si>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</si>
  <si>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</si>
  <si>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</si>
  <si>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</si>
  <si>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</si>
  <si>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</si>
  <si>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</si>
  <si>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</si>
  <si>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</si>
  <si>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</si>
  <si>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Объем поступлений доходов в бюджет ЗАТО Видяево на плановый период 2019 и 2020 годов</t>
  </si>
  <si>
    <t xml:space="preserve">000 1 12 01041 01 0000 120 </t>
  </si>
  <si>
    <t>Плата за размещение отходов производства</t>
  </si>
  <si>
    <t xml:space="preserve"> Приложение 3.1</t>
  </si>
  <si>
    <t>"О внесении изменений в решение Совета депутатов ЗАТО Видяево от 22.12.2017 № 65 "О бюджете ЗАТО Видяево
на 2018 год и на плановый период 2019 и 2020 годов"</t>
  </si>
  <si>
    <t>000 2 02 35120 00 0000 151</t>
  </si>
  <si>
    <t>000 2 02 35120 04 0000 151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</si>
  <si>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</si>
  <si>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возмещение расходов по гарантированному перечню услуг по погребению</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</si>
  <si>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</si>
  <si>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 проекту решения Совета депутатов ЗАТО Видяево</t>
  </si>
  <si>
    <t>от ___________  № _____</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</si>
</sst>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66">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0" xfId="0" applyFont="1" applyFill="1" applyAlignment="1">
      <alignment horizontal="center"/>
    </xf>
    <xf numFmtId="0" fontId="13" fillId="33" borderId="0" xfId="0" applyFont="1" applyFill="1" applyAlignment="1">
      <alignment horizontal="center"/>
    </xf>
    <xf numFmtId="0" fontId="5" fillId="33" borderId="0" xfId="0" applyFont="1" applyFill="1" applyAlignment="1">
      <alignment horizontal="center"/>
    </xf>
    <xf numFmtId="0" fontId="3"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Alignment="1">
      <alignment/>
    </xf>
    <xf numFmtId="0" fontId="0" fillId="33" borderId="0" xfId="0" applyFont="1" applyFill="1" applyAlignment="1">
      <alignment/>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0" fillId="33" borderId="0" xfId="0" applyNumberForma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32" borderId="0" xfId="0" applyNumberFormat="1" applyFont="1" applyFill="1" applyAlignment="1">
      <alignment/>
    </xf>
    <xf numFmtId="4" fontId="10" fillId="0" borderId="0" xfId="0" applyNumberFormat="1" applyFont="1" applyAlignment="1">
      <alignment/>
    </xf>
    <xf numFmtId="4" fontId="8" fillId="0" borderId="0" xfId="0" applyNumberFormat="1" applyFont="1" applyFill="1" applyAlignment="1">
      <alignment/>
    </xf>
    <xf numFmtId="0" fontId="6" fillId="34" borderId="0" xfId="0" applyNumberFormat="1" applyFont="1" applyFill="1" applyBorder="1" applyAlignment="1">
      <alignment horizontal="left"/>
    </xf>
    <xf numFmtId="0" fontId="2" fillId="34" borderId="0" xfId="0" applyFont="1" applyFill="1" applyBorder="1" applyAlignment="1">
      <alignment horizontal="center"/>
    </xf>
    <xf numFmtId="0" fontId="6" fillId="34" borderId="0" xfId="0" applyFont="1" applyFill="1" applyAlignment="1">
      <alignment horizontal="center"/>
    </xf>
    <xf numFmtId="0" fontId="3" fillId="34" borderId="0" xfId="0" applyFont="1" applyFill="1" applyBorder="1" applyAlignment="1">
      <alignment horizontal="center"/>
    </xf>
    <xf numFmtId="0" fontId="6" fillId="34" borderId="10" xfId="0" applyNumberFormat="1" applyFont="1" applyFill="1" applyBorder="1" applyAlignment="1">
      <alignment horizontal="center" vertical="center" wrapText="1"/>
    </xf>
    <xf numFmtId="0" fontId="3" fillId="34" borderId="11" xfId="0" applyFont="1" applyFill="1" applyBorder="1" applyAlignment="1">
      <alignment horizontal="center" wrapText="1"/>
    </xf>
    <xf numFmtId="0" fontId="6" fillId="34" borderId="12" xfId="0" applyFont="1" applyFill="1" applyBorder="1" applyAlignment="1">
      <alignment horizontal="center" wrapText="1"/>
    </xf>
    <xf numFmtId="0" fontId="5" fillId="34" borderId="13" xfId="0" applyNumberFormat="1" applyFont="1" applyFill="1" applyBorder="1" applyAlignment="1">
      <alignment horizontal="left" wrapText="1"/>
    </xf>
    <xf numFmtId="0" fontId="6" fillId="34" borderId="13" xfId="0" applyFont="1" applyFill="1" applyBorder="1" applyAlignment="1">
      <alignment horizontal="center" wrapText="1"/>
    </xf>
    <xf numFmtId="0" fontId="6" fillId="34" borderId="14" xfId="0" applyFont="1" applyFill="1" applyBorder="1" applyAlignment="1">
      <alignment horizontal="center"/>
    </xf>
    <xf numFmtId="0" fontId="5" fillId="34" borderId="14" xfId="0" applyNumberFormat="1" applyFont="1" applyFill="1" applyBorder="1" applyAlignment="1">
      <alignment horizontal="left" wrapText="1"/>
    </xf>
    <xf numFmtId="0" fontId="5" fillId="34" borderId="14" xfId="0" applyFont="1" applyFill="1" applyBorder="1" applyAlignment="1">
      <alignment horizontal="center" wrapText="1"/>
    </xf>
    <xf numFmtId="4" fontId="5" fillId="34" borderId="15" xfId="0" applyNumberFormat="1" applyFont="1" applyFill="1" applyBorder="1" applyAlignment="1">
      <alignment horizontal="center" wrapText="1"/>
    </xf>
    <xf numFmtId="0" fontId="5" fillId="34" borderId="14" xfId="0" applyNumberFormat="1" applyFont="1" applyFill="1" applyBorder="1" applyAlignment="1">
      <alignment horizontal="left"/>
    </xf>
    <xf numFmtId="4" fontId="5" fillId="34" borderId="15" xfId="0" applyNumberFormat="1" applyFont="1" applyFill="1" applyBorder="1" applyAlignment="1">
      <alignment horizontal="center"/>
    </xf>
    <xf numFmtId="0" fontId="6" fillId="34" borderId="14" xfId="0" applyNumberFormat="1" applyFont="1" applyFill="1" applyBorder="1" applyAlignment="1">
      <alignment horizontal="left" wrapText="1"/>
    </xf>
    <xf numFmtId="0" fontId="6" fillId="34" borderId="14" xfId="0" applyFont="1" applyFill="1" applyBorder="1" applyAlignment="1">
      <alignment horizontal="center" wrapText="1"/>
    </xf>
    <xf numFmtId="4" fontId="6" fillId="34" borderId="15" xfId="0" applyNumberFormat="1" applyFont="1" applyFill="1" applyBorder="1" applyAlignment="1">
      <alignment horizontal="center"/>
    </xf>
    <xf numFmtId="4" fontId="5" fillId="34" borderId="14" xfId="0" applyNumberFormat="1" applyFont="1" applyFill="1" applyBorder="1" applyAlignment="1">
      <alignment horizontal="center"/>
    </xf>
    <xf numFmtId="4" fontId="6" fillId="34" borderId="14" xfId="0" applyNumberFormat="1" applyFont="1" applyFill="1" applyBorder="1" applyAlignment="1">
      <alignment horizontal="center"/>
    </xf>
    <xf numFmtId="0" fontId="5" fillId="34" borderId="14" xfId="0" applyFont="1" applyFill="1" applyBorder="1" applyAlignment="1">
      <alignment horizontal="left" vertical="top" wrapText="1"/>
    </xf>
    <xf numFmtId="0" fontId="6" fillId="34" borderId="14" xfId="0" applyFont="1" applyFill="1" applyBorder="1" applyAlignment="1">
      <alignment horizontal="left" vertical="top" wrapText="1"/>
    </xf>
    <xf numFmtId="0" fontId="5" fillId="34" borderId="14" xfId="0" applyFont="1" applyFill="1" applyBorder="1" applyAlignment="1">
      <alignment horizontal="center"/>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4" fontId="6" fillId="34" borderId="0" xfId="0" applyNumberFormat="1" applyFont="1" applyFill="1" applyAlignment="1">
      <alignment horizontal="right"/>
    </xf>
    <xf numFmtId="0" fontId="0" fillId="34"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64"/>
  <sheetViews>
    <sheetView tabSelected="1" view="pageBreakPreview" zoomScaleSheetLayoutView="100" zoomScalePageLayoutView="0" workbookViewId="0" topLeftCell="A114">
      <selection activeCell="E120" sqref="E120"/>
    </sheetView>
  </sheetViews>
  <sheetFormatPr defaultColWidth="9.00390625" defaultRowHeight="12.75"/>
  <cols>
    <col min="1" max="1" width="66.00390625" style="16" customWidth="1"/>
    <col min="2" max="2" width="30.00390625" style="21" customWidth="1"/>
    <col min="3" max="3" width="19.375" style="17" customWidth="1"/>
    <col min="4" max="4" width="21.375" style="17" customWidth="1"/>
    <col min="5" max="6" width="12.25390625" style="24" bestFit="1" customWidth="1"/>
    <col min="7" max="10" width="9.125" style="2" customWidth="1"/>
    <col min="12" max="12" width="12.125" style="0" customWidth="1"/>
  </cols>
  <sheetData>
    <row r="1" spans="1:4" ht="15.75">
      <c r="A1" s="15" t="s">
        <v>68</v>
      </c>
      <c r="B1" s="61" t="s">
        <v>189</v>
      </c>
      <c r="C1" s="60"/>
      <c r="D1" s="60"/>
    </row>
    <row r="2" spans="1:4" ht="13.5" customHeight="1">
      <c r="A2" s="62" t="s">
        <v>196</v>
      </c>
      <c r="B2" s="62"/>
      <c r="C2" s="60"/>
      <c r="D2" s="60"/>
    </row>
    <row r="3" spans="1:4" ht="31.5" customHeight="1">
      <c r="A3" s="63" t="s">
        <v>190</v>
      </c>
      <c r="B3" s="63"/>
      <c r="C3" s="60"/>
      <c r="D3" s="60"/>
    </row>
    <row r="4" spans="2:4" ht="15.75">
      <c r="B4" s="64" t="s">
        <v>197</v>
      </c>
      <c r="C4" s="65"/>
      <c r="D4" s="65"/>
    </row>
    <row r="5" spans="1:2" ht="15.75">
      <c r="A5" s="15"/>
      <c r="B5" s="20"/>
    </row>
    <row r="6" spans="1:4" ht="18.75">
      <c r="A6" s="59" t="s">
        <v>186</v>
      </c>
      <c r="B6" s="59"/>
      <c r="C6" s="60"/>
      <c r="D6" s="60"/>
    </row>
    <row r="7" spans="1:4" ht="15.75">
      <c r="A7" s="36"/>
      <c r="B7" s="37"/>
      <c r="C7" s="38"/>
      <c r="D7" s="38"/>
    </row>
    <row r="8" spans="1:4" ht="0.75" customHeight="1" thickBot="1">
      <c r="A8" s="36"/>
      <c r="B8" s="39"/>
      <c r="C8" s="38"/>
      <c r="D8" s="38"/>
    </row>
    <row r="9" spans="1:4" ht="27" thickBot="1">
      <c r="A9" s="40" t="s">
        <v>20</v>
      </c>
      <c r="B9" s="41" t="s">
        <v>19</v>
      </c>
      <c r="C9" s="42">
        <v>2019</v>
      </c>
      <c r="D9" s="42">
        <v>2020</v>
      </c>
    </row>
    <row r="10" spans="1:4" ht="15.75">
      <c r="A10" s="43" t="s">
        <v>38</v>
      </c>
      <c r="B10" s="44"/>
      <c r="C10" s="45"/>
      <c r="D10" s="45"/>
    </row>
    <row r="11" spans="1:6" s="2" customFormat="1" ht="15.75">
      <c r="A11" s="46" t="s">
        <v>8</v>
      </c>
      <c r="B11" s="47" t="s">
        <v>15</v>
      </c>
      <c r="C11" s="48">
        <f>C12+C44</f>
        <v>74326078.81</v>
      </c>
      <c r="D11" s="48">
        <f>D12+D44</f>
        <v>76720289.45</v>
      </c>
      <c r="E11" s="24"/>
      <c r="F11" s="24"/>
    </row>
    <row r="12" spans="1:6" s="2" customFormat="1" ht="15.75">
      <c r="A12" s="46" t="s">
        <v>5</v>
      </c>
      <c r="B12" s="47"/>
      <c r="C12" s="48">
        <f>C13+C23+C41+C35+C18</f>
        <v>61831969.37</v>
      </c>
      <c r="D12" s="48">
        <f>D13+D23+D41+D35+D18</f>
        <v>64649180.01</v>
      </c>
      <c r="E12" s="24"/>
      <c r="F12" s="24"/>
    </row>
    <row r="13" spans="1:4" ht="15.75">
      <c r="A13" s="49" t="s">
        <v>23</v>
      </c>
      <c r="B13" s="47" t="s">
        <v>24</v>
      </c>
      <c r="C13" s="50">
        <f>C14</f>
        <v>56366000</v>
      </c>
      <c r="D13" s="50">
        <f>D14</f>
        <v>58999000</v>
      </c>
    </row>
    <row r="14" spans="1:10" s="1" customFormat="1" ht="15.75">
      <c r="A14" s="49" t="s">
        <v>21</v>
      </c>
      <c r="B14" s="47" t="s">
        <v>25</v>
      </c>
      <c r="C14" s="50">
        <f>C15+C16+C17</f>
        <v>56366000</v>
      </c>
      <c r="D14" s="50">
        <f>D15+D16+D17</f>
        <v>58999000</v>
      </c>
      <c r="E14" s="25"/>
      <c r="F14" s="25"/>
      <c r="G14" s="3"/>
      <c r="H14" s="3"/>
      <c r="I14" s="3"/>
      <c r="J14" s="3"/>
    </row>
    <row r="15" spans="1:4" ht="78.75">
      <c r="A15" s="51" t="s">
        <v>86</v>
      </c>
      <c r="B15" s="52" t="s">
        <v>43</v>
      </c>
      <c r="C15" s="53">
        <f>63258000-5000000-2000000</f>
        <v>56258000</v>
      </c>
      <c r="D15" s="53">
        <f>63889900-5000000</f>
        <v>58889900</v>
      </c>
    </row>
    <row r="16" spans="1:4" ht="110.25">
      <c r="A16" s="51" t="s">
        <v>87</v>
      </c>
      <c r="B16" s="52" t="s">
        <v>41</v>
      </c>
      <c r="C16" s="53">
        <v>8400</v>
      </c>
      <c r="D16" s="53">
        <v>8500</v>
      </c>
    </row>
    <row r="17" spans="1:4" ht="47.25">
      <c r="A17" s="51" t="s">
        <v>88</v>
      </c>
      <c r="B17" s="52" t="s">
        <v>49</v>
      </c>
      <c r="C17" s="53">
        <v>99600</v>
      </c>
      <c r="D17" s="53">
        <v>100600</v>
      </c>
    </row>
    <row r="18" spans="1:4" ht="47.25">
      <c r="A18" s="46" t="s">
        <v>146</v>
      </c>
      <c r="B18" s="47" t="s">
        <v>147</v>
      </c>
      <c r="C18" s="54">
        <f>C19</f>
        <v>2026969.3699999999</v>
      </c>
      <c r="D18" s="54">
        <f>D19</f>
        <v>2125180.01</v>
      </c>
    </row>
    <row r="19" spans="1:4" ht="31.5">
      <c r="A19" s="51" t="s">
        <v>148</v>
      </c>
      <c r="B19" s="52" t="s">
        <v>149</v>
      </c>
      <c r="C19" s="55">
        <f>C20+C21+C22</f>
        <v>2026969.3699999999</v>
      </c>
      <c r="D19" s="55">
        <f>D20+D21+D22</f>
        <v>2125180.01</v>
      </c>
    </row>
    <row r="20" spans="1:4" ht="78.75">
      <c r="A20" s="51" t="s">
        <v>150</v>
      </c>
      <c r="B20" s="52" t="s">
        <v>151</v>
      </c>
      <c r="C20" s="55">
        <f>762544.98-2906.04</f>
        <v>759638.94</v>
      </c>
      <c r="D20" s="55">
        <f>811495.71-3092.59</f>
        <v>808403.12</v>
      </c>
    </row>
    <row r="21" spans="1:4" ht="94.5">
      <c r="A21" s="51" t="s">
        <v>152</v>
      </c>
      <c r="B21" s="52" t="s">
        <v>153</v>
      </c>
      <c r="C21" s="55">
        <f>5355.6-20.41</f>
        <v>5335.1900000000005</v>
      </c>
      <c r="D21" s="55">
        <f>5539.59-21.11</f>
        <v>5518.4800000000005</v>
      </c>
    </row>
    <row r="22" spans="1:4" ht="78.75">
      <c r="A22" s="51" t="s">
        <v>154</v>
      </c>
      <c r="B22" s="52" t="s">
        <v>155</v>
      </c>
      <c r="C22" s="55">
        <f>1266823.07-4827.83</f>
        <v>1261995.24</v>
      </c>
      <c r="D22" s="55">
        <f>1316274.71-5016.3</f>
        <v>1311258.41</v>
      </c>
    </row>
    <row r="23" spans="1:10" s="1" customFormat="1" ht="15.75">
      <c r="A23" s="49" t="s">
        <v>27</v>
      </c>
      <c r="B23" s="47" t="s">
        <v>26</v>
      </c>
      <c r="C23" s="50">
        <f>C30+C24+C33</f>
        <v>3273000</v>
      </c>
      <c r="D23" s="50">
        <f>D30+D24+D33</f>
        <v>3355000</v>
      </c>
      <c r="E23" s="25"/>
      <c r="F23" s="25"/>
      <c r="G23" s="3"/>
      <c r="H23" s="3"/>
      <c r="I23" s="3"/>
      <c r="J23" s="3"/>
    </row>
    <row r="24" spans="1:10" s="1" customFormat="1" ht="31.5">
      <c r="A24" s="46" t="s">
        <v>44</v>
      </c>
      <c r="B24" s="47" t="s">
        <v>45</v>
      </c>
      <c r="C24" s="54">
        <v>597000</v>
      </c>
      <c r="D24" s="54">
        <v>615000</v>
      </c>
      <c r="E24" s="25"/>
      <c r="F24" s="25"/>
      <c r="G24" s="3"/>
      <c r="H24" s="3"/>
      <c r="I24" s="3"/>
      <c r="J24" s="3"/>
    </row>
    <row r="25" spans="1:10" s="1" customFormat="1" ht="31.5">
      <c r="A25" s="46" t="s">
        <v>85</v>
      </c>
      <c r="B25" s="47" t="s">
        <v>46</v>
      </c>
      <c r="C25" s="54">
        <v>282000</v>
      </c>
      <c r="D25" s="54">
        <v>284000</v>
      </c>
      <c r="E25" s="25"/>
      <c r="F25" s="25"/>
      <c r="G25" s="3"/>
      <c r="H25" s="3"/>
      <c r="I25" s="3"/>
      <c r="J25" s="3"/>
    </row>
    <row r="26" spans="1:10" s="13" customFormat="1" ht="31.5">
      <c r="A26" s="51" t="s">
        <v>85</v>
      </c>
      <c r="B26" s="52" t="s">
        <v>50</v>
      </c>
      <c r="C26" s="55">
        <v>282000</v>
      </c>
      <c r="D26" s="55">
        <v>284000</v>
      </c>
      <c r="E26" s="26"/>
      <c r="F26" s="26"/>
      <c r="G26" s="12"/>
      <c r="H26" s="12"/>
      <c r="I26" s="12"/>
      <c r="J26" s="12"/>
    </row>
    <row r="27" spans="1:10" s="11" customFormat="1" ht="47.25">
      <c r="A27" s="46" t="s">
        <v>84</v>
      </c>
      <c r="B27" s="47" t="s">
        <v>51</v>
      </c>
      <c r="C27" s="54">
        <v>235000</v>
      </c>
      <c r="D27" s="54">
        <v>246000</v>
      </c>
      <c r="E27" s="27"/>
      <c r="F27" s="27"/>
      <c r="G27" s="10"/>
      <c r="H27" s="10"/>
      <c r="I27" s="10"/>
      <c r="J27" s="10"/>
    </row>
    <row r="28" spans="1:10" s="1" customFormat="1" ht="47.25">
      <c r="A28" s="51" t="s">
        <v>84</v>
      </c>
      <c r="B28" s="52" t="s">
        <v>52</v>
      </c>
      <c r="C28" s="55">
        <v>235000</v>
      </c>
      <c r="D28" s="55">
        <v>246000</v>
      </c>
      <c r="E28" s="25"/>
      <c r="F28" s="25"/>
      <c r="G28" s="3"/>
      <c r="H28" s="3"/>
      <c r="I28" s="3"/>
      <c r="J28" s="3"/>
    </row>
    <row r="29" spans="1:10" s="9" customFormat="1" ht="31.5">
      <c r="A29" s="46" t="s">
        <v>95</v>
      </c>
      <c r="B29" s="47" t="s">
        <v>94</v>
      </c>
      <c r="C29" s="54">
        <v>80000</v>
      </c>
      <c r="D29" s="54">
        <v>85000</v>
      </c>
      <c r="E29" s="28"/>
      <c r="F29" s="28"/>
      <c r="G29" s="5"/>
      <c r="H29" s="5"/>
      <c r="I29" s="5"/>
      <c r="J29" s="5"/>
    </row>
    <row r="30" spans="1:10" s="9" customFormat="1" ht="31.5">
      <c r="A30" s="46" t="s">
        <v>83</v>
      </c>
      <c r="B30" s="47" t="s">
        <v>4</v>
      </c>
      <c r="C30" s="54">
        <v>2501000</v>
      </c>
      <c r="D30" s="54">
        <v>2563000</v>
      </c>
      <c r="E30" s="28"/>
      <c r="F30" s="28"/>
      <c r="G30" s="5"/>
      <c r="H30" s="5"/>
      <c r="I30" s="5"/>
      <c r="J30" s="5"/>
    </row>
    <row r="31" spans="1:10" s="9" customFormat="1" ht="31.5">
      <c r="A31" s="51" t="s">
        <v>1</v>
      </c>
      <c r="B31" s="52" t="s">
        <v>6</v>
      </c>
      <c r="C31" s="55">
        <v>2496000</v>
      </c>
      <c r="D31" s="55">
        <v>2558000</v>
      </c>
      <c r="E31" s="28"/>
      <c r="F31" s="28"/>
      <c r="G31" s="5"/>
      <c r="H31" s="5"/>
      <c r="I31" s="5"/>
      <c r="J31" s="5"/>
    </row>
    <row r="32" spans="1:10" s="9" customFormat="1" ht="47.25">
      <c r="A32" s="51" t="s">
        <v>66</v>
      </c>
      <c r="B32" s="52" t="s">
        <v>65</v>
      </c>
      <c r="C32" s="55">
        <v>5000</v>
      </c>
      <c r="D32" s="55">
        <v>5000</v>
      </c>
      <c r="E32" s="28"/>
      <c r="F32" s="28"/>
      <c r="G32" s="5"/>
      <c r="H32" s="5"/>
      <c r="I32" s="5"/>
      <c r="J32" s="5"/>
    </row>
    <row r="33" spans="1:10" s="9" customFormat="1" ht="31.5">
      <c r="A33" s="46" t="s">
        <v>82</v>
      </c>
      <c r="B33" s="47" t="s">
        <v>47</v>
      </c>
      <c r="C33" s="50">
        <f>C34</f>
        <v>175000</v>
      </c>
      <c r="D33" s="50">
        <f>D34</f>
        <v>177000</v>
      </c>
      <c r="E33" s="28"/>
      <c r="F33" s="28"/>
      <c r="G33" s="5"/>
      <c r="H33" s="5"/>
      <c r="I33" s="5"/>
      <c r="J33" s="5"/>
    </row>
    <row r="34" spans="1:10" s="9" customFormat="1" ht="31.5">
      <c r="A34" s="51" t="s">
        <v>81</v>
      </c>
      <c r="B34" s="52" t="s">
        <v>48</v>
      </c>
      <c r="C34" s="55">
        <v>175000</v>
      </c>
      <c r="D34" s="55">
        <v>177000</v>
      </c>
      <c r="E34" s="28"/>
      <c r="F34" s="28"/>
      <c r="G34" s="5"/>
      <c r="H34" s="5"/>
      <c r="I34" s="5"/>
      <c r="J34" s="5"/>
    </row>
    <row r="35" spans="1:10" s="9" customFormat="1" ht="15.75">
      <c r="A35" s="49" t="s">
        <v>59</v>
      </c>
      <c r="B35" s="47" t="s">
        <v>60</v>
      </c>
      <c r="C35" s="50">
        <f>C36+C38</f>
        <v>2000</v>
      </c>
      <c r="D35" s="50">
        <f>D36+D38</f>
        <v>2000</v>
      </c>
      <c r="E35" s="28"/>
      <c r="F35" s="28"/>
      <c r="G35" s="5"/>
      <c r="H35" s="5"/>
      <c r="I35" s="5"/>
      <c r="J35" s="5"/>
    </row>
    <row r="36" spans="1:10" s="1" customFormat="1" ht="15.75">
      <c r="A36" s="49" t="s">
        <v>79</v>
      </c>
      <c r="B36" s="47" t="s">
        <v>58</v>
      </c>
      <c r="C36" s="50">
        <f>C37</f>
        <v>1000</v>
      </c>
      <c r="D36" s="50">
        <f>D37</f>
        <v>1000</v>
      </c>
      <c r="E36" s="25"/>
      <c r="F36" s="25"/>
      <c r="G36" s="3"/>
      <c r="H36" s="3"/>
      <c r="I36" s="3"/>
      <c r="J36" s="3"/>
    </row>
    <row r="37" spans="1:10" s="9" customFormat="1" ht="47.25">
      <c r="A37" s="51" t="s">
        <v>80</v>
      </c>
      <c r="B37" s="52" t="s">
        <v>57</v>
      </c>
      <c r="C37" s="53">
        <f>1000</f>
        <v>1000</v>
      </c>
      <c r="D37" s="53">
        <f>1000</f>
        <v>1000</v>
      </c>
      <c r="E37" s="28"/>
      <c r="F37" s="28"/>
      <c r="G37" s="5"/>
      <c r="H37" s="5"/>
      <c r="I37" s="5"/>
      <c r="J37" s="5"/>
    </row>
    <row r="38" spans="1:10" s="9" customFormat="1" ht="15.75">
      <c r="A38" s="46" t="s">
        <v>98</v>
      </c>
      <c r="B38" s="47" t="s">
        <v>99</v>
      </c>
      <c r="C38" s="50">
        <f>C39</f>
        <v>1000</v>
      </c>
      <c r="D38" s="50">
        <f>D39</f>
        <v>1000</v>
      </c>
      <c r="E38" s="28"/>
      <c r="F38" s="28"/>
      <c r="G38" s="5"/>
      <c r="H38" s="5"/>
      <c r="I38" s="5"/>
      <c r="J38" s="5"/>
    </row>
    <row r="39" spans="1:4" ht="15.75">
      <c r="A39" s="51" t="s">
        <v>105</v>
      </c>
      <c r="B39" s="52" t="s">
        <v>97</v>
      </c>
      <c r="C39" s="53">
        <f>C40</f>
        <v>1000</v>
      </c>
      <c r="D39" s="53">
        <f>D40</f>
        <v>1000</v>
      </c>
    </row>
    <row r="40" spans="1:4" ht="31.5">
      <c r="A40" s="51" t="s">
        <v>96</v>
      </c>
      <c r="B40" s="52" t="s">
        <v>93</v>
      </c>
      <c r="C40" s="55">
        <v>1000</v>
      </c>
      <c r="D40" s="55">
        <v>1000</v>
      </c>
    </row>
    <row r="41" spans="1:10" s="1" customFormat="1" ht="18.75" customHeight="1">
      <c r="A41" s="46" t="s">
        <v>16</v>
      </c>
      <c r="B41" s="47" t="s">
        <v>28</v>
      </c>
      <c r="C41" s="50">
        <f>C42</f>
        <v>164000</v>
      </c>
      <c r="D41" s="50">
        <f>D42</f>
        <v>168000</v>
      </c>
      <c r="E41" s="25"/>
      <c r="F41" s="25"/>
      <c r="G41" s="3"/>
      <c r="H41" s="3"/>
      <c r="I41" s="3"/>
      <c r="J41" s="3"/>
    </row>
    <row r="42" spans="1:10" s="11" customFormat="1" ht="31.5">
      <c r="A42" s="51" t="s">
        <v>78</v>
      </c>
      <c r="B42" s="52" t="s">
        <v>17</v>
      </c>
      <c r="C42" s="53">
        <f>C43</f>
        <v>164000</v>
      </c>
      <c r="D42" s="53">
        <f>D43</f>
        <v>168000</v>
      </c>
      <c r="E42" s="27"/>
      <c r="F42" s="27"/>
      <c r="G42" s="10"/>
      <c r="H42" s="10"/>
      <c r="I42" s="10"/>
      <c r="J42" s="10"/>
    </row>
    <row r="43" spans="1:10" s="11" customFormat="1" ht="47.25">
      <c r="A43" s="51" t="s">
        <v>18</v>
      </c>
      <c r="B43" s="52" t="s">
        <v>2</v>
      </c>
      <c r="C43" s="55">
        <v>164000</v>
      </c>
      <c r="D43" s="55">
        <v>168000</v>
      </c>
      <c r="E43" s="27"/>
      <c r="F43" s="27"/>
      <c r="G43" s="10"/>
      <c r="H43" s="10"/>
      <c r="I43" s="10"/>
      <c r="J43" s="10"/>
    </row>
    <row r="44" spans="1:10" s="11" customFormat="1" ht="15.75">
      <c r="A44" s="46" t="s">
        <v>36</v>
      </c>
      <c r="B44" s="47"/>
      <c r="C44" s="50">
        <f>C45+C64+C56+C60</f>
        <v>12494109.44</v>
      </c>
      <c r="D44" s="50">
        <f>D45+D64+D56+D60</f>
        <v>12071109.44</v>
      </c>
      <c r="E44" s="27"/>
      <c r="F44" s="27"/>
      <c r="G44" s="10"/>
      <c r="H44" s="10"/>
      <c r="I44" s="10"/>
      <c r="J44" s="10"/>
    </row>
    <row r="45" spans="1:10" s="1" customFormat="1" ht="47.25">
      <c r="A45" s="46" t="s">
        <v>30</v>
      </c>
      <c r="B45" s="47" t="s">
        <v>29</v>
      </c>
      <c r="C45" s="50">
        <f>C46+C53</f>
        <v>11560000</v>
      </c>
      <c r="D45" s="50">
        <f>D46+D53</f>
        <v>11660000</v>
      </c>
      <c r="E45" s="25"/>
      <c r="F45" s="25"/>
      <c r="G45" s="3"/>
      <c r="H45" s="3"/>
      <c r="I45" s="3"/>
      <c r="J45" s="3"/>
    </row>
    <row r="46" spans="1:10" s="1" customFormat="1" ht="94.5">
      <c r="A46" s="51" t="s">
        <v>77</v>
      </c>
      <c r="B46" s="47" t="s">
        <v>42</v>
      </c>
      <c r="C46" s="50">
        <f>C47+C49+C51</f>
        <v>4440000</v>
      </c>
      <c r="D46" s="50">
        <f>D47+D49+D51</f>
        <v>4540000</v>
      </c>
      <c r="E46" s="25"/>
      <c r="F46" s="25"/>
      <c r="G46" s="3"/>
      <c r="H46" s="3"/>
      <c r="I46" s="3"/>
      <c r="J46" s="3"/>
    </row>
    <row r="47" spans="1:10" s="1" customFormat="1" ht="65.25" customHeight="1">
      <c r="A47" s="46" t="s">
        <v>166</v>
      </c>
      <c r="B47" s="47" t="s">
        <v>165</v>
      </c>
      <c r="C47" s="54">
        <f>C48</f>
        <v>10000</v>
      </c>
      <c r="D47" s="54">
        <f>D48</f>
        <v>10000</v>
      </c>
      <c r="E47" s="25"/>
      <c r="F47" s="25"/>
      <c r="G47" s="3"/>
      <c r="H47" s="3"/>
      <c r="I47" s="3"/>
      <c r="J47" s="3"/>
    </row>
    <row r="48" spans="1:10" s="1" customFormat="1" ht="78.75">
      <c r="A48" s="51" t="s">
        <v>40</v>
      </c>
      <c r="B48" s="52" t="s">
        <v>39</v>
      </c>
      <c r="C48" s="55">
        <v>10000</v>
      </c>
      <c r="D48" s="55">
        <v>10000</v>
      </c>
      <c r="E48" s="25"/>
      <c r="F48" s="25"/>
      <c r="G48" s="3"/>
      <c r="H48" s="3"/>
      <c r="I48" s="3"/>
      <c r="J48" s="3"/>
    </row>
    <row r="49" spans="1:10" s="1" customFormat="1" ht="85.5" customHeight="1">
      <c r="A49" s="46" t="s">
        <v>164</v>
      </c>
      <c r="B49" s="47" t="s">
        <v>163</v>
      </c>
      <c r="C49" s="54">
        <f>C50</f>
        <v>430000</v>
      </c>
      <c r="D49" s="54">
        <f>D50</f>
        <v>430000</v>
      </c>
      <c r="E49" s="25"/>
      <c r="F49" s="25"/>
      <c r="G49" s="3"/>
      <c r="H49" s="3"/>
      <c r="I49" s="3"/>
      <c r="J49" s="3"/>
    </row>
    <row r="50" spans="1:10" s="1" customFormat="1" ht="78.75">
      <c r="A50" s="51" t="s">
        <v>7</v>
      </c>
      <c r="B50" s="52" t="s">
        <v>3</v>
      </c>
      <c r="C50" s="55">
        <v>430000</v>
      </c>
      <c r="D50" s="55">
        <v>430000</v>
      </c>
      <c r="E50" s="25"/>
      <c r="F50" s="25"/>
      <c r="G50" s="3"/>
      <c r="H50" s="3"/>
      <c r="I50" s="3"/>
      <c r="J50" s="3"/>
    </row>
    <row r="51" spans="1:10" s="1" customFormat="1" ht="47.25">
      <c r="A51" s="46" t="s">
        <v>162</v>
      </c>
      <c r="B51" s="47" t="s">
        <v>161</v>
      </c>
      <c r="C51" s="54">
        <f>C52</f>
        <v>4000000</v>
      </c>
      <c r="D51" s="54">
        <f>D52</f>
        <v>4100000</v>
      </c>
      <c r="E51" s="25"/>
      <c r="F51" s="25"/>
      <c r="G51" s="3"/>
      <c r="H51" s="3"/>
      <c r="I51" s="3"/>
      <c r="J51" s="3"/>
    </row>
    <row r="52" spans="1:4" ht="31.5">
      <c r="A52" s="51" t="s">
        <v>106</v>
      </c>
      <c r="B52" s="52" t="s">
        <v>107</v>
      </c>
      <c r="C52" s="55">
        <v>4000000</v>
      </c>
      <c r="D52" s="55">
        <v>4100000</v>
      </c>
    </row>
    <row r="53" spans="1:4" ht="94.5">
      <c r="A53" s="46" t="s">
        <v>76</v>
      </c>
      <c r="B53" s="47" t="s">
        <v>53</v>
      </c>
      <c r="C53" s="54">
        <f>C54</f>
        <v>7120000</v>
      </c>
      <c r="D53" s="54">
        <f>D54</f>
        <v>7120000</v>
      </c>
    </row>
    <row r="54" spans="1:4" ht="94.5">
      <c r="A54" s="46" t="s">
        <v>54</v>
      </c>
      <c r="B54" s="47" t="s">
        <v>55</v>
      </c>
      <c r="C54" s="54">
        <f>C55</f>
        <v>7120000</v>
      </c>
      <c r="D54" s="54">
        <f>D55</f>
        <v>7120000</v>
      </c>
    </row>
    <row r="55" spans="1:4" ht="78.75">
      <c r="A55" s="51" t="s">
        <v>75</v>
      </c>
      <c r="B55" s="52" t="s">
        <v>56</v>
      </c>
      <c r="C55" s="53">
        <v>7120000</v>
      </c>
      <c r="D55" s="53">
        <v>7120000</v>
      </c>
    </row>
    <row r="56" spans="1:4" ht="31.5">
      <c r="A56" s="46" t="s">
        <v>32</v>
      </c>
      <c r="B56" s="47" t="s">
        <v>31</v>
      </c>
      <c r="C56" s="54">
        <f>C57+C58+C59</f>
        <v>219109.44</v>
      </c>
      <c r="D56" s="54">
        <f>D57+D58+D59</f>
        <v>219109.44</v>
      </c>
    </row>
    <row r="57" spans="1:4" ht="31.5">
      <c r="A57" s="51" t="s">
        <v>160</v>
      </c>
      <c r="B57" s="52" t="s">
        <v>159</v>
      </c>
      <c r="C57" s="53">
        <v>12817.56</v>
      </c>
      <c r="D57" s="53">
        <v>12817.56</v>
      </c>
    </row>
    <row r="58" spans="1:4" ht="18.75" customHeight="1">
      <c r="A58" s="51" t="s">
        <v>90</v>
      </c>
      <c r="B58" s="52" t="s">
        <v>89</v>
      </c>
      <c r="C58" s="53">
        <v>192348.9</v>
      </c>
      <c r="D58" s="53">
        <v>192348.9</v>
      </c>
    </row>
    <row r="59" spans="1:4" ht="18.75" customHeight="1">
      <c r="A59" s="51" t="s">
        <v>188</v>
      </c>
      <c r="B59" s="52" t="s">
        <v>187</v>
      </c>
      <c r="C59" s="53">
        <v>13942.98</v>
      </c>
      <c r="D59" s="53">
        <v>13942.98</v>
      </c>
    </row>
    <row r="60" spans="1:4" ht="31.5">
      <c r="A60" s="56" t="s">
        <v>176</v>
      </c>
      <c r="B60" s="47" t="s">
        <v>180</v>
      </c>
      <c r="C60" s="54">
        <f aca="true" t="shared" si="0" ref="C60:D62">C61</f>
        <v>700000</v>
      </c>
      <c r="D60" s="54">
        <f t="shared" si="0"/>
        <v>177000</v>
      </c>
    </row>
    <row r="61" spans="1:4" ht="82.5" customHeight="1">
      <c r="A61" s="57" t="s">
        <v>177</v>
      </c>
      <c r="B61" s="52" t="s">
        <v>181</v>
      </c>
      <c r="C61" s="55">
        <f t="shared" si="0"/>
        <v>700000</v>
      </c>
      <c r="D61" s="55">
        <f t="shared" si="0"/>
        <v>177000</v>
      </c>
    </row>
    <row r="62" spans="1:4" ht="94.5">
      <c r="A62" s="57" t="s">
        <v>178</v>
      </c>
      <c r="B62" s="52" t="s">
        <v>182</v>
      </c>
      <c r="C62" s="55">
        <f t="shared" si="0"/>
        <v>700000</v>
      </c>
      <c r="D62" s="55">
        <f t="shared" si="0"/>
        <v>177000</v>
      </c>
    </row>
    <row r="63" spans="1:4" ht="78.75">
      <c r="A63" s="57" t="s">
        <v>179</v>
      </c>
      <c r="B63" s="52" t="s">
        <v>183</v>
      </c>
      <c r="C63" s="55">
        <v>700000</v>
      </c>
      <c r="D63" s="55">
        <v>177000</v>
      </c>
    </row>
    <row r="64" spans="1:4" ht="15.75">
      <c r="A64" s="49" t="s">
        <v>34</v>
      </c>
      <c r="B64" s="47" t="s">
        <v>33</v>
      </c>
      <c r="C64" s="50">
        <f>C65+C67</f>
        <v>15000</v>
      </c>
      <c r="D64" s="50">
        <f>D65+D67</f>
        <v>15000</v>
      </c>
    </row>
    <row r="65" spans="1:4" ht="31.5">
      <c r="A65" s="46" t="s">
        <v>61</v>
      </c>
      <c r="B65" s="47" t="s">
        <v>62</v>
      </c>
      <c r="C65" s="50">
        <f>C66</f>
        <v>12000</v>
      </c>
      <c r="D65" s="50">
        <f>D66</f>
        <v>12000</v>
      </c>
    </row>
    <row r="66" spans="1:6" s="22" customFormat="1" ht="78.75">
      <c r="A66" s="51" t="s">
        <v>157</v>
      </c>
      <c r="B66" s="52" t="s">
        <v>158</v>
      </c>
      <c r="C66" s="55">
        <v>12000</v>
      </c>
      <c r="D66" s="55">
        <v>12000</v>
      </c>
      <c r="E66" s="29"/>
      <c r="F66" s="29"/>
    </row>
    <row r="67" spans="1:6" s="22" customFormat="1" ht="63">
      <c r="A67" s="46" t="s">
        <v>63</v>
      </c>
      <c r="B67" s="47" t="s">
        <v>64</v>
      </c>
      <c r="C67" s="55">
        <v>3000</v>
      </c>
      <c r="D67" s="55">
        <v>3000</v>
      </c>
      <c r="E67" s="29"/>
      <c r="F67" s="29"/>
    </row>
    <row r="68" spans="1:6" s="7" customFormat="1" ht="15.75">
      <c r="A68" s="46" t="s">
        <v>37</v>
      </c>
      <c r="B68" s="52"/>
      <c r="C68" s="55">
        <f>C11</f>
        <v>74326078.81</v>
      </c>
      <c r="D68" s="55">
        <f>D11</f>
        <v>76720289.45</v>
      </c>
      <c r="E68" s="30"/>
      <c r="F68" s="30"/>
    </row>
    <row r="69" spans="1:6" s="7" customFormat="1" ht="15.75">
      <c r="A69" s="46" t="s">
        <v>74</v>
      </c>
      <c r="B69" s="47" t="s">
        <v>35</v>
      </c>
      <c r="C69" s="50">
        <f>C70</f>
        <v>294013663.69</v>
      </c>
      <c r="D69" s="50">
        <f>D70</f>
        <v>336016543.99</v>
      </c>
      <c r="E69" s="30"/>
      <c r="F69" s="30"/>
    </row>
    <row r="70" spans="1:6" s="7" customFormat="1" ht="47.25">
      <c r="A70" s="46" t="s">
        <v>73</v>
      </c>
      <c r="B70" s="47" t="s">
        <v>0</v>
      </c>
      <c r="C70" s="50">
        <f>C71+C89+C77</f>
        <v>294013663.69</v>
      </c>
      <c r="D70" s="50">
        <f>D71+D89+D77</f>
        <v>336016543.99</v>
      </c>
      <c r="E70" s="30"/>
      <c r="F70" s="30"/>
    </row>
    <row r="71" spans="1:6" s="6" customFormat="1" ht="31.5">
      <c r="A71" s="46" t="s">
        <v>91</v>
      </c>
      <c r="B71" s="47" t="s">
        <v>145</v>
      </c>
      <c r="C71" s="50">
        <f>C72+C75</f>
        <v>145743332</v>
      </c>
      <c r="D71" s="50">
        <f>D72+D75</f>
        <v>182183958</v>
      </c>
      <c r="E71" s="31"/>
      <c r="F71" s="31"/>
    </row>
    <row r="72" spans="1:6" s="23" customFormat="1" ht="15.75">
      <c r="A72" s="46" t="s">
        <v>10</v>
      </c>
      <c r="B72" s="47" t="s">
        <v>127</v>
      </c>
      <c r="C72" s="50">
        <f>C73+C74</f>
        <v>64802332</v>
      </c>
      <c r="D72" s="50">
        <f>D73+D74</f>
        <v>65212958</v>
      </c>
      <c r="E72" s="32"/>
      <c r="F72" s="32"/>
    </row>
    <row r="73" spans="1:6" s="23" customFormat="1" ht="47.25">
      <c r="A73" s="51" t="s">
        <v>185</v>
      </c>
      <c r="B73" s="52" t="s">
        <v>128</v>
      </c>
      <c r="C73" s="55">
        <v>2021900</v>
      </c>
      <c r="D73" s="55">
        <v>1982400</v>
      </c>
      <c r="E73" s="32"/>
      <c r="F73" s="32"/>
    </row>
    <row r="74" spans="1:6" s="23" customFormat="1" ht="48.75" customHeight="1">
      <c r="A74" s="51" t="s">
        <v>184</v>
      </c>
      <c r="B74" s="52" t="s">
        <v>128</v>
      </c>
      <c r="C74" s="55">
        <v>62780432</v>
      </c>
      <c r="D74" s="55">
        <v>63230558</v>
      </c>
      <c r="E74" s="32"/>
      <c r="F74" s="32"/>
    </row>
    <row r="75" spans="1:6" s="22" customFormat="1" ht="47.25">
      <c r="A75" s="46" t="s">
        <v>72</v>
      </c>
      <c r="B75" s="47" t="s">
        <v>129</v>
      </c>
      <c r="C75" s="50">
        <f>C76</f>
        <v>80941000</v>
      </c>
      <c r="D75" s="50">
        <f>D76</f>
        <v>116971000</v>
      </c>
      <c r="E75" s="29"/>
      <c r="F75" s="29"/>
    </row>
    <row r="76" spans="1:6" s="3" customFormat="1" ht="47.25">
      <c r="A76" s="51" t="s">
        <v>71</v>
      </c>
      <c r="B76" s="52" t="s">
        <v>130</v>
      </c>
      <c r="C76" s="55">
        <v>80941000</v>
      </c>
      <c r="D76" s="55">
        <v>116971000</v>
      </c>
      <c r="E76" s="25"/>
      <c r="F76" s="25"/>
    </row>
    <row r="77" spans="1:6" s="3" customFormat="1" ht="36" customHeight="1">
      <c r="A77" s="46" t="s">
        <v>67</v>
      </c>
      <c r="B77" s="47" t="s">
        <v>131</v>
      </c>
      <c r="C77" s="50">
        <f>C78+C80+C82</f>
        <v>9901929.69</v>
      </c>
      <c r="D77" s="50">
        <f>D78+D80+D82</f>
        <v>10090929.69</v>
      </c>
      <c r="E77" s="25"/>
      <c r="F77" s="25"/>
    </row>
    <row r="78" spans="1:6" s="3" customFormat="1" ht="15.75">
      <c r="A78" s="46" t="s">
        <v>172</v>
      </c>
      <c r="B78" s="47" t="s">
        <v>171</v>
      </c>
      <c r="C78" s="50">
        <f>C79</f>
        <v>2620.74</v>
      </c>
      <c r="D78" s="50">
        <f>D79</f>
        <v>2620.74</v>
      </c>
      <c r="E78" s="25"/>
      <c r="F78" s="25"/>
    </row>
    <row r="79" spans="1:6" s="3" customFormat="1" ht="31.5">
      <c r="A79" s="51" t="s">
        <v>170</v>
      </c>
      <c r="B79" s="52" t="s">
        <v>169</v>
      </c>
      <c r="C79" s="53">
        <v>2620.74</v>
      </c>
      <c r="D79" s="53">
        <v>2620.74</v>
      </c>
      <c r="E79" s="25"/>
      <c r="F79" s="25"/>
    </row>
    <row r="80" spans="1:6" s="3" customFormat="1" ht="52.5" customHeight="1">
      <c r="A80" s="46" t="s">
        <v>174</v>
      </c>
      <c r="B80" s="47" t="s">
        <v>173</v>
      </c>
      <c r="C80" s="50">
        <f>C81</f>
        <v>2076100</v>
      </c>
      <c r="D80" s="50">
        <f>D81</f>
        <v>2076100</v>
      </c>
      <c r="E80" s="25"/>
      <c r="F80" s="25"/>
    </row>
    <row r="81" spans="1:6" s="3" customFormat="1" ht="63">
      <c r="A81" s="51" t="s">
        <v>168</v>
      </c>
      <c r="B81" s="52" t="s">
        <v>167</v>
      </c>
      <c r="C81" s="55">
        <f>1148600+927500</f>
        <v>2076100</v>
      </c>
      <c r="D81" s="55">
        <f>1148600+927500</f>
        <v>2076100</v>
      </c>
      <c r="E81" s="25"/>
      <c r="F81" s="25"/>
    </row>
    <row r="82" spans="1:10" s="1" customFormat="1" ht="15.75">
      <c r="A82" s="46" t="s">
        <v>11</v>
      </c>
      <c r="B82" s="47" t="s">
        <v>132</v>
      </c>
      <c r="C82" s="50">
        <f>C83</f>
        <v>7823208.949999999</v>
      </c>
      <c r="D82" s="50">
        <f>D83</f>
        <v>8012208.949999999</v>
      </c>
      <c r="E82" s="25"/>
      <c r="F82" s="25"/>
      <c r="G82" s="3"/>
      <c r="H82" s="3"/>
      <c r="I82" s="3"/>
      <c r="J82" s="3"/>
    </row>
    <row r="83" spans="1:10" s="1" customFormat="1" ht="15.75">
      <c r="A83" s="51" t="s">
        <v>9</v>
      </c>
      <c r="B83" s="52" t="s">
        <v>133</v>
      </c>
      <c r="C83" s="53">
        <f>C84+C85+C87+C86+C88</f>
        <v>7823208.949999999</v>
      </c>
      <c r="D83" s="53">
        <f>D84+D85+D87+D86+D88</f>
        <v>8012208.949999999</v>
      </c>
      <c r="E83" s="25"/>
      <c r="F83" s="25"/>
      <c r="G83" s="3"/>
      <c r="H83" s="3"/>
      <c r="I83" s="3"/>
      <c r="J83" s="3"/>
    </row>
    <row r="84" spans="1:10" s="1" customFormat="1" ht="78.75">
      <c r="A84" s="51" t="s">
        <v>156</v>
      </c>
      <c r="B84" s="52" t="s">
        <v>133</v>
      </c>
      <c r="C84" s="53">
        <v>148500</v>
      </c>
      <c r="D84" s="53">
        <v>148500</v>
      </c>
      <c r="E84" s="25"/>
      <c r="F84" s="25"/>
      <c r="G84" s="3"/>
      <c r="H84" s="3"/>
      <c r="I84" s="3"/>
      <c r="J84" s="3"/>
    </row>
    <row r="85" spans="1:10" s="1" customFormat="1" ht="63">
      <c r="A85" s="51" t="s">
        <v>124</v>
      </c>
      <c r="B85" s="52" t="s">
        <v>133</v>
      </c>
      <c r="C85" s="53">
        <v>9357.3</v>
      </c>
      <c r="D85" s="53">
        <v>9357.3</v>
      </c>
      <c r="E85" s="25"/>
      <c r="F85" s="25"/>
      <c r="G85" s="3"/>
      <c r="H85" s="3"/>
      <c r="I85" s="3"/>
      <c r="J85" s="3"/>
    </row>
    <row r="86" spans="1:4" ht="31.5">
      <c r="A86" s="51" t="s">
        <v>126</v>
      </c>
      <c r="B86" s="52" t="s">
        <v>133</v>
      </c>
      <c r="C86" s="55">
        <v>256980</v>
      </c>
      <c r="D86" s="55">
        <v>256980</v>
      </c>
    </row>
    <row r="87" spans="1:4" ht="63">
      <c r="A87" s="51" t="s">
        <v>125</v>
      </c>
      <c r="B87" s="52" t="s">
        <v>133</v>
      </c>
      <c r="C87" s="53">
        <v>4209000</v>
      </c>
      <c r="D87" s="53">
        <v>4398000</v>
      </c>
    </row>
    <row r="88" spans="1:4" ht="47.25">
      <c r="A88" s="51" t="s">
        <v>175</v>
      </c>
      <c r="B88" s="52" t="s">
        <v>133</v>
      </c>
      <c r="C88" s="55">
        <v>3199371.65</v>
      </c>
      <c r="D88" s="55">
        <v>3199371.65</v>
      </c>
    </row>
    <row r="89" spans="1:4" ht="31.5">
      <c r="A89" s="46" t="s">
        <v>92</v>
      </c>
      <c r="B89" s="47" t="s">
        <v>134</v>
      </c>
      <c r="C89" s="50">
        <f>C99+C97+C101+C90+C92+C95</f>
        <v>138368402</v>
      </c>
      <c r="D89" s="50">
        <f>D99+D97+D101+D90+D92+D95</f>
        <v>143741656.3</v>
      </c>
    </row>
    <row r="90" spans="1:10" s="8" customFormat="1" ht="47.25">
      <c r="A90" s="46" t="s">
        <v>70</v>
      </c>
      <c r="B90" s="47" t="s">
        <v>139</v>
      </c>
      <c r="C90" s="50">
        <f>C91</f>
        <v>3599800</v>
      </c>
      <c r="D90" s="50">
        <f>D91</f>
        <v>3334300</v>
      </c>
      <c r="E90" s="30"/>
      <c r="F90" s="30"/>
      <c r="G90" s="7"/>
      <c r="H90" s="7"/>
      <c r="I90" s="7"/>
      <c r="J90" s="7"/>
    </row>
    <row r="91" spans="1:6" s="14" customFormat="1" ht="47.25">
      <c r="A91" s="51" t="s">
        <v>103</v>
      </c>
      <c r="B91" s="52" t="s">
        <v>140</v>
      </c>
      <c r="C91" s="55">
        <v>3599800</v>
      </c>
      <c r="D91" s="55">
        <v>3334300</v>
      </c>
      <c r="E91" s="33"/>
      <c r="F91" s="33"/>
    </row>
    <row r="92" spans="1:10" s="8" customFormat="1" ht="30.75" customHeight="1">
      <c r="A92" s="46" t="s">
        <v>69</v>
      </c>
      <c r="B92" s="47" t="s">
        <v>141</v>
      </c>
      <c r="C92" s="50">
        <f>C93+C94</f>
        <v>2172500</v>
      </c>
      <c r="D92" s="50">
        <f>D93+D94</f>
        <v>2172500</v>
      </c>
      <c r="E92" s="30"/>
      <c r="F92" s="30"/>
      <c r="G92" s="7"/>
      <c r="H92" s="7"/>
      <c r="I92" s="7"/>
      <c r="J92" s="7"/>
    </row>
    <row r="93" spans="1:6" s="6" customFormat="1" ht="78.75">
      <c r="A93" s="51" t="s">
        <v>104</v>
      </c>
      <c r="B93" s="52" t="s">
        <v>142</v>
      </c>
      <c r="C93" s="53">
        <v>2119500</v>
      </c>
      <c r="D93" s="53">
        <v>2119500</v>
      </c>
      <c r="E93" s="31"/>
      <c r="F93" s="31"/>
    </row>
    <row r="94" spans="1:6" s="8" customFormat="1" ht="110.25">
      <c r="A94" s="51" t="s">
        <v>123</v>
      </c>
      <c r="B94" s="52" t="s">
        <v>142</v>
      </c>
      <c r="C94" s="53">
        <v>53000</v>
      </c>
      <c r="D94" s="53">
        <v>53000</v>
      </c>
      <c r="E94" s="30"/>
      <c r="F94" s="34"/>
    </row>
    <row r="95" spans="1:6" s="8" customFormat="1" ht="63">
      <c r="A95" s="46" t="s">
        <v>195</v>
      </c>
      <c r="B95" s="47" t="s">
        <v>191</v>
      </c>
      <c r="C95" s="50">
        <f>C96</f>
        <v>220</v>
      </c>
      <c r="D95" s="50">
        <f>D96</f>
        <v>357</v>
      </c>
      <c r="E95" s="30">
        <v>220</v>
      </c>
      <c r="F95" s="34">
        <v>357</v>
      </c>
    </row>
    <row r="96" spans="1:6" s="8" customFormat="1" ht="63">
      <c r="A96" s="51" t="s">
        <v>193</v>
      </c>
      <c r="B96" s="52" t="s">
        <v>192</v>
      </c>
      <c r="C96" s="53">
        <v>220</v>
      </c>
      <c r="D96" s="53">
        <v>357</v>
      </c>
      <c r="E96" s="30"/>
      <c r="F96" s="34"/>
    </row>
    <row r="97" spans="1:6" s="6" customFormat="1" ht="47.25">
      <c r="A97" s="46" t="s">
        <v>100</v>
      </c>
      <c r="B97" s="47" t="s">
        <v>137</v>
      </c>
      <c r="C97" s="50">
        <f>C98</f>
        <v>320700</v>
      </c>
      <c r="D97" s="50">
        <f>D98</f>
        <v>332600</v>
      </c>
      <c r="E97" s="31"/>
      <c r="F97" s="31"/>
    </row>
    <row r="98" spans="1:6" s="6" customFormat="1" ht="47.25">
      <c r="A98" s="51" t="s">
        <v>101</v>
      </c>
      <c r="B98" s="52" t="s">
        <v>138</v>
      </c>
      <c r="C98" s="55">
        <v>320700</v>
      </c>
      <c r="D98" s="55">
        <v>332600</v>
      </c>
      <c r="E98" s="31"/>
      <c r="F98" s="31"/>
    </row>
    <row r="99" spans="1:6" s="6" customFormat="1" ht="31.5">
      <c r="A99" s="46" t="s">
        <v>12</v>
      </c>
      <c r="B99" s="47" t="s">
        <v>136</v>
      </c>
      <c r="C99" s="50">
        <f>C100</f>
        <v>589108</v>
      </c>
      <c r="D99" s="50">
        <f>D100</f>
        <v>493003</v>
      </c>
      <c r="E99" s="31"/>
      <c r="F99" s="31"/>
    </row>
    <row r="100" spans="1:6" s="6" customFormat="1" ht="31.5">
      <c r="A100" s="51" t="s">
        <v>102</v>
      </c>
      <c r="B100" s="52" t="s">
        <v>135</v>
      </c>
      <c r="C100" s="53">
        <v>589108</v>
      </c>
      <c r="D100" s="53">
        <v>493003</v>
      </c>
      <c r="E100" s="31"/>
      <c r="F100" s="31"/>
    </row>
    <row r="101" spans="1:6" s="6" customFormat="1" ht="15.75">
      <c r="A101" s="46" t="s">
        <v>13</v>
      </c>
      <c r="B101" s="47" t="s">
        <v>143</v>
      </c>
      <c r="C101" s="50">
        <f>C102</f>
        <v>131686074</v>
      </c>
      <c r="D101" s="50">
        <f>D102</f>
        <v>137408896.3</v>
      </c>
      <c r="E101" s="31"/>
      <c r="F101" s="31"/>
    </row>
    <row r="102" spans="1:6" s="6" customFormat="1" ht="15.75">
      <c r="A102" s="46" t="s">
        <v>14</v>
      </c>
      <c r="B102" s="47" t="s">
        <v>144</v>
      </c>
      <c r="C102" s="50">
        <f>C103+C104+C105+C106+C107+C108+C109+C110+C111+C112+C113+C114+C115+C116+C117+C118</f>
        <v>131686074</v>
      </c>
      <c r="D102" s="50">
        <f>D103+D104+D105+D106+D107+D108+D109+D110+D111+D112+D113+D114+D115+D116+D117+D118</f>
        <v>137408896.3</v>
      </c>
      <c r="E102" s="31"/>
      <c r="F102" s="31"/>
    </row>
    <row r="103" spans="1:6" s="6" customFormat="1" ht="47.25">
      <c r="A103" s="51" t="s">
        <v>108</v>
      </c>
      <c r="B103" s="52" t="s">
        <v>144</v>
      </c>
      <c r="C103" s="53">
        <v>937000</v>
      </c>
      <c r="D103" s="53">
        <v>975000</v>
      </c>
      <c r="E103" s="31"/>
      <c r="F103" s="31"/>
    </row>
    <row r="104" spans="1:6" s="6" customFormat="1" ht="31.5">
      <c r="A104" s="51" t="s">
        <v>109</v>
      </c>
      <c r="B104" s="52" t="s">
        <v>144</v>
      </c>
      <c r="C104" s="53">
        <v>81879</v>
      </c>
      <c r="D104" s="53">
        <v>85202</v>
      </c>
      <c r="E104" s="31"/>
      <c r="F104" s="31"/>
    </row>
    <row r="105" spans="1:6" s="6" customFormat="1" ht="110.25">
      <c r="A105" s="51" t="s">
        <v>110</v>
      </c>
      <c r="B105" s="52" t="s">
        <v>144</v>
      </c>
      <c r="C105" s="53">
        <v>6000</v>
      </c>
      <c r="D105" s="53">
        <v>6000</v>
      </c>
      <c r="E105" s="31"/>
      <c r="F105" s="31"/>
    </row>
    <row r="106" spans="1:6" s="6" customFormat="1" ht="94.5">
      <c r="A106" s="51" t="s">
        <v>111</v>
      </c>
      <c r="B106" s="52" t="s">
        <v>144</v>
      </c>
      <c r="C106" s="53">
        <v>3497</v>
      </c>
      <c r="D106" s="53">
        <v>3622</v>
      </c>
      <c r="E106" s="31"/>
      <c r="F106" s="31"/>
    </row>
    <row r="107" spans="1:6" s="6" customFormat="1" ht="94.5">
      <c r="A107" s="51" t="s">
        <v>112</v>
      </c>
      <c r="B107" s="52" t="s">
        <v>144</v>
      </c>
      <c r="C107" s="53">
        <v>23500</v>
      </c>
      <c r="D107" s="53">
        <v>24500</v>
      </c>
      <c r="E107" s="31"/>
      <c r="F107" s="31"/>
    </row>
    <row r="108" spans="1:6" s="6" customFormat="1" ht="78.75">
      <c r="A108" s="51" t="s">
        <v>113</v>
      </c>
      <c r="B108" s="52" t="s">
        <v>144</v>
      </c>
      <c r="C108" s="53">
        <v>4100</v>
      </c>
      <c r="D108" s="53">
        <v>4200</v>
      </c>
      <c r="E108" s="31"/>
      <c r="F108" s="31"/>
    </row>
    <row r="109" spans="1:6" s="6" customFormat="1" ht="78.75">
      <c r="A109" s="51" t="s">
        <v>114</v>
      </c>
      <c r="B109" s="52" t="s">
        <v>144</v>
      </c>
      <c r="C109" s="53">
        <v>202400</v>
      </c>
      <c r="D109" s="53">
        <v>210500</v>
      </c>
      <c r="E109" s="31"/>
      <c r="F109" s="31"/>
    </row>
    <row r="110" spans="1:6" s="6" customFormat="1" ht="47.25">
      <c r="A110" s="51" t="s">
        <v>115</v>
      </c>
      <c r="B110" s="52" t="s">
        <v>144</v>
      </c>
      <c r="C110" s="55">
        <f>63728400+200900</f>
        <v>63929300</v>
      </c>
      <c r="D110" s="55">
        <f>66495300+307400</f>
        <v>66802700</v>
      </c>
      <c r="E110" s="31">
        <v>200900</v>
      </c>
      <c r="F110" s="31">
        <v>307400</v>
      </c>
    </row>
    <row r="111" spans="1:6" s="6" customFormat="1" ht="63">
      <c r="A111" s="51" t="s">
        <v>122</v>
      </c>
      <c r="B111" s="52" t="s">
        <v>144</v>
      </c>
      <c r="C111" s="55">
        <f>48547800+2365500</f>
        <v>50913300</v>
      </c>
      <c r="D111" s="55">
        <f>50926700+2459900</f>
        <v>53386600</v>
      </c>
      <c r="E111" s="31">
        <v>2365500</v>
      </c>
      <c r="F111" s="31">
        <v>2459900</v>
      </c>
    </row>
    <row r="112" spans="1:6" s="6" customFormat="1" ht="47.25">
      <c r="A112" s="51" t="s">
        <v>116</v>
      </c>
      <c r="B112" s="52" t="s">
        <v>144</v>
      </c>
      <c r="C112" s="53">
        <v>1997600</v>
      </c>
      <c r="D112" s="55">
        <v>1891400</v>
      </c>
      <c r="E112" s="31"/>
      <c r="F112" s="31"/>
    </row>
    <row r="113" spans="1:6" s="6" customFormat="1" ht="78.75">
      <c r="A113" s="51" t="s">
        <v>117</v>
      </c>
      <c r="B113" s="52" t="s">
        <v>144</v>
      </c>
      <c r="C113" s="53">
        <v>59000</v>
      </c>
      <c r="D113" s="55">
        <v>61400</v>
      </c>
      <c r="E113" s="31"/>
      <c r="F113" s="31"/>
    </row>
    <row r="114" spans="1:6" s="6" customFormat="1" ht="78.75">
      <c r="A114" s="51" t="s">
        <v>118</v>
      </c>
      <c r="B114" s="52" t="s">
        <v>144</v>
      </c>
      <c r="C114" s="53">
        <v>12494100</v>
      </c>
      <c r="D114" s="53">
        <v>12881400</v>
      </c>
      <c r="E114" s="31"/>
      <c r="F114" s="31"/>
    </row>
    <row r="115" spans="1:6" s="6" customFormat="1" ht="94.5">
      <c r="A115" s="51" t="s">
        <v>119</v>
      </c>
      <c r="B115" s="52" t="s">
        <v>144</v>
      </c>
      <c r="C115" s="53">
        <v>937000</v>
      </c>
      <c r="D115" s="53">
        <v>975000</v>
      </c>
      <c r="E115" s="31"/>
      <c r="F115" s="31"/>
    </row>
    <row r="116" spans="1:6" s="6" customFormat="1" ht="47.25">
      <c r="A116" s="51" t="s">
        <v>120</v>
      </c>
      <c r="B116" s="52" t="s">
        <v>144</v>
      </c>
      <c r="C116" s="53">
        <v>70358</v>
      </c>
      <c r="D116" s="53">
        <v>73172.3</v>
      </c>
      <c r="E116" s="31"/>
      <c r="F116" s="31"/>
    </row>
    <row r="117" spans="1:6" s="6" customFormat="1" ht="45" customHeight="1">
      <c r="A117" s="51" t="s">
        <v>121</v>
      </c>
      <c r="B117" s="52" t="s">
        <v>144</v>
      </c>
      <c r="C117" s="53">
        <v>18740</v>
      </c>
      <c r="D117" s="53">
        <v>19500</v>
      </c>
      <c r="E117" s="31"/>
      <c r="F117" s="31"/>
    </row>
    <row r="118" spans="1:6" s="6" customFormat="1" ht="45" customHeight="1">
      <c r="A118" s="51" t="s">
        <v>194</v>
      </c>
      <c r="B118" s="52" t="s">
        <v>144</v>
      </c>
      <c r="C118" s="53">
        <v>8300</v>
      </c>
      <c r="D118" s="53">
        <v>8700</v>
      </c>
      <c r="E118" s="31">
        <v>8300</v>
      </c>
      <c r="F118" s="31">
        <v>8700</v>
      </c>
    </row>
    <row r="119" spans="1:4" ht="15.75">
      <c r="A119" s="49" t="s">
        <v>22</v>
      </c>
      <c r="B119" s="58"/>
      <c r="C119" s="50">
        <f>C68+C69</f>
        <v>368339742.5</v>
      </c>
      <c r="D119" s="50">
        <f>D68+D69</f>
        <v>412736833.44</v>
      </c>
    </row>
    <row r="120" spans="3:4" ht="51.75" customHeight="1">
      <c r="C120" s="18"/>
      <c r="D120" s="18"/>
    </row>
    <row r="121" spans="1:6" s="3" customFormat="1" ht="15.75">
      <c r="A121" s="16"/>
      <c r="B121" s="21"/>
      <c r="C121" s="18"/>
      <c r="D121" s="18"/>
      <c r="E121" s="25"/>
      <c r="F121" s="25"/>
    </row>
    <row r="122" spans="3:4" ht="57.75" customHeight="1">
      <c r="C122" s="18"/>
      <c r="D122" s="18"/>
    </row>
    <row r="123" spans="3:4" ht="15.75">
      <c r="C123" s="18"/>
      <c r="D123" s="18"/>
    </row>
    <row r="124" spans="3:4" ht="15.75">
      <c r="C124" s="18"/>
      <c r="D124" s="18"/>
    </row>
    <row r="125" spans="3:4" ht="15.75">
      <c r="C125" s="18"/>
      <c r="D125" s="18"/>
    </row>
    <row r="126" spans="3:4" ht="15.75">
      <c r="C126" s="18"/>
      <c r="D126" s="18"/>
    </row>
    <row r="127" spans="3:4" ht="15.75">
      <c r="C127" s="18"/>
      <c r="D127" s="18"/>
    </row>
    <row r="128" spans="3:4" ht="15.75">
      <c r="C128" s="18"/>
      <c r="D128" s="18"/>
    </row>
    <row r="129" spans="3:4" ht="15.75">
      <c r="C129" s="18"/>
      <c r="D129" s="18"/>
    </row>
    <row r="130" spans="3:4" ht="15.75">
      <c r="C130" s="18"/>
      <c r="D130" s="18"/>
    </row>
    <row r="131" spans="3:4" ht="15.75">
      <c r="C131" s="18"/>
      <c r="D131" s="18"/>
    </row>
    <row r="132" spans="3:4" ht="15.75">
      <c r="C132" s="18"/>
      <c r="D132" s="18"/>
    </row>
    <row r="133" spans="1:6" s="3" customFormat="1" ht="15.75">
      <c r="A133" s="16"/>
      <c r="B133" s="21"/>
      <c r="C133" s="18"/>
      <c r="D133" s="18"/>
      <c r="E133" s="25"/>
      <c r="F133" s="25"/>
    </row>
    <row r="134" spans="1:6" s="3" customFormat="1" ht="15.75">
      <c r="A134" s="16"/>
      <c r="B134" s="21"/>
      <c r="C134" s="18"/>
      <c r="D134" s="18"/>
      <c r="E134" s="25"/>
      <c r="F134" s="25"/>
    </row>
    <row r="135" spans="1:6" s="5" customFormat="1" ht="15.75">
      <c r="A135" s="16"/>
      <c r="B135" s="21"/>
      <c r="C135" s="18"/>
      <c r="D135" s="18"/>
      <c r="E135" s="28"/>
      <c r="F135" s="28"/>
    </row>
    <row r="136" spans="1:6" s="3" customFormat="1" ht="15.75">
      <c r="A136" s="16"/>
      <c r="B136" s="21"/>
      <c r="C136" s="18"/>
      <c r="D136" s="18"/>
      <c r="E136" s="25"/>
      <c r="F136" s="25"/>
    </row>
    <row r="137" spans="1:6" s="5" customFormat="1" ht="15.75">
      <c r="A137" s="16"/>
      <c r="B137" s="21"/>
      <c r="C137" s="18"/>
      <c r="D137" s="18"/>
      <c r="E137" s="28"/>
      <c r="F137" s="28"/>
    </row>
    <row r="138" spans="1:6" s="3" customFormat="1" ht="15.75">
      <c r="A138" s="16"/>
      <c r="B138" s="21"/>
      <c r="C138" s="18"/>
      <c r="D138" s="18"/>
      <c r="E138" s="25"/>
      <c r="F138" s="25"/>
    </row>
    <row r="139" spans="1:6" s="5" customFormat="1" ht="15.75">
      <c r="A139" s="16"/>
      <c r="B139" s="21"/>
      <c r="C139" s="18"/>
      <c r="D139" s="18"/>
      <c r="E139" s="28"/>
      <c r="F139" s="28"/>
    </row>
    <row r="140" spans="1:6" s="5" customFormat="1" ht="15.75">
      <c r="A140" s="16"/>
      <c r="B140" s="21"/>
      <c r="C140" s="18"/>
      <c r="D140" s="18"/>
      <c r="E140" s="28"/>
      <c r="F140" s="28"/>
    </row>
    <row r="141" spans="1:6" s="5" customFormat="1" ht="15.75">
      <c r="A141" s="16"/>
      <c r="B141" s="21"/>
      <c r="C141" s="17"/>
      <c r="D141" s="17"/>
      <c r="E141" s="28"/>
      <c r="F141" s="28"/>
    </row>
    <row r="142" spans="1:6" s="4" customFormat="1" ht="15.75">
      <c r="A142" s="16"/>
      <c r="B142" s="21"/>
      <c r="C142" s="17"/>
      <c r="D142" s="17"/>
      <c r="E142" s="35"/>
      <c r="F142" s="35"/>
    </row>
    <row r="143" spans="3:4" ht="15.75">
      <c r="C143" s="19"/>
      <c r="D143" s="19"/>
    </row>
    <row r="155" spans="3:4" ht="15.75">
      <c r="C155" s="19"/>
      <c r="D155" s="19"/>
    </row>
    <row r="156" spans="3:4" ht="15.75">
      <c r="C156" s="19"/>
      <c r="D156" s="19"/>
    </row>
    <row r="158" spans="3:4" ht="15.75">
      <c r="C158" s="19"/>
      <c r="D158" s="19"/>
    </row>
    <row r="160" spans="3:4" ht="15.75">
      <c r="C160" s="19"/>
      <c r="D160" s="19"/>
    </row>
    <row r="164" spans="3:4" ht="15.75">
      <c r="C164" s="19"/>
      <c r="D164" s="19"/>
    </row>
  </sheetData>
  <sheetProtection/>
  <mergeCells count="5">
    <mergeCell ref="A6:D6"/>
    <mergeCell ref="B1:D1"/>
    <mergeCell ref="A2:D2"/>
    <mergeCell ref="A3:D3"/>
    <mergeCell ref="B4:D4"/>
  </mergeCells>
  <printOptions/>
  <pageMargins left="0.7874015748031497" right="0.2755905511811024" top="0" bottom="0" header="0.5118110236220472" footer="0.15748031496062992"/>
  <pageSetup fitToHeight="0" fitToWidth="1" orientation="portrait" paperSize="9" scale="6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Матвеева И.А</cp:lastModifiedBy>
  <cp:lastPrinted>2018-05-10T08:38:42Z</cp:lastPrinted>
  <dcterms:created xsi:type="dcterms:W3CDTF">2002-10-10T06:25:05Z</dcterms:created>
  <dcterms:modified xsi:type="dcterms:W3CDTF">2018-06-13T14:48:24Z</dcterms:modified>
  <cp:category/>
  <cp:version/>
  <cp:contentType/>
  <cp:contentStatus/>
</cp:coreProperties>
</file>