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8" activeTab="0"/>
  </bookViews>
  <sheets>
    <sheet name="общий" sheetId="1" r:id="rId1"/>
    <sheet name="ОЭРиМИ" sheetId="2" state="hidden" r:id="rId2"/>
  </sheets>
  <definedNames>
    <definedName name="_xlnm.Print_Titles" localSheetId="0">'общий'!$4:$4</definedName>
    <definedName name="_xlnm.Print_Area" localSheetId="1">'ОЭРиМИ'!$A$1:$G$26</definedName>
  </definedNames>
  <calcPr fullCalcOnLoad="1"/>
</workbook>
</file>

<file path=xl/sharedStrings.xml><?xml version="1.0" encoding="utf-8"?>
<sst xmlns="http://schemas.openxmlformats.org/spreadsheetml/2006/main" count="95" uniqueCount="57">
  <si>
    <t>№ п/п</t>
  </si>
  <si>
    <t>Уменьшение финансирования</t>
  </si>
  <si>
    <t>Увеличение финансирования</t>
  </si>
  <si>
    <t>сумма, руб.коп.</t>
  </si>
  <si>
    <t>Пояснения</t>
  </si>
  <si>
    <t xml:space="preserve">  Перераспределение денежных средств между муниципальными программами и мероприятиями муниципальных программ</t>
  </si>
  <si>
    <t>Приложение</t>
  </si>
  <si>
    <t>к протоколу заседания Программно-целевого совета ЗАТО Видяево от 14.10.2020 № 5-2020</t>
  </si>
  <si>
    <t>Основное мероприятие 1. Организационно-техническое и методическое обслуживание муниципальных учреждений в ЗАТО Видяево</t>
  </si>
  <si>
    <t>Подпрограмма 1 «Развитие физической культуры и спорта ЗАТО Видяево»</t>
  </si>
  <si>
    <t>Мероприятие 3. Развитие инфраструктуры, материально-технической и ресурсной базы спорта.</t>
  </si>
  <si>
    <t xml:space="preserve">МП «Развитие образования ЗАТО Видяево» 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</si>
  <si>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</si>
  <si>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 xml:space="preserve">  Подпрограмма 1 "Развитие культуры и сохранение культурного наследия в ЗАТО Видяево"</t>
  </si>
  <si>
    <t xml:space="preserve">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</si>
  <si>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 xml:space="preserve">    Основное мероприятие 3. Развитие инфраструктуры, материально-технической и ресурсной базы культуры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</si>
  <si>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</si>
  <si>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</si>
  <si>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 xml:space="preserve">    Основное мероприятие 2. Обеспечение деятельности муниципального опорного центра на территории ЗАТО Видяево</t>
  </si>
  <si>
    <t xml:space="preserve">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</si>
  <si>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Основное мероприятие 4. Отдых, оздоровление и занятость детей и молодежи ЗАТО Видяево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</si>
  <si>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</si>
  <si>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    Основное мероприятие 2. Содействие развитию потенциала талантливой молодежи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</si>
  <si>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</si>
  <si>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  Подпрограмма 2 "Молодежная политика ЗАТО Видяево"</t>
  </si>
  <si>
    <t xml:space="preserve">    Основное мероприятие 6. Обеспечение персонифицированного финансирования дополнительного образования детей</t>
  </si>
  <si>
    <t>Основное мероприятие 5. Развитие инфраструктуры материально-технической и ресурсной базы образования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</si>
  <si>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</si>
  <si>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Основное мероприятие 3. Обеспечение и организация питания в образовательных учреждениях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</si>
  <si>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</si>
  <si>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</si>
  <si>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МП «Развитие образования ЗАТО Видяево»</t>
  </si>
  <si>
    <t xml:space="preserve">Подпрограмма 1 "Модернизация образования ЗАТО Видяево" , в том числе:
</t>
  </si>
  <si>
    <t xml:space="preserve">Подпрограмма 1 "Модернизация образования ЗАТО Видяево", в том числе:
</t>
  </si>
  <si>
    <t>ВЦП "МИТО ЗАТО Видяево"</t>
  </si>
  <si>
    <t xml:space="preserve">ВЦП "МИТО ЗАТО Видяево" </t>
  </si>
  <si>
    <t xml:space="preserve">МП «Развитие культуры и сохранение культурного наследия в ЗАТО Видяево» </t>
  </si>
  <si>
    <t xml:space="preserve">МП «Развитие физической культуры и спорта ЗАТО Видяево» </t>
  </si>
  <si>
    <t>Исполнитель ведущий аналитик МКУ "Центр МИТО" ЗАТО Видяево Жидкова М.А. 89095607375</t>
  </si>
  <si>
    <t>Перераспределение лимитов</t>
  </si>
  <si>
    <t>СОШ перераспределение лимитов на покупку 15 комплектов формы для воспитанников секции мини-футбола ШСК "Видяевец" с последующим нанесением на него логотипа и номеров с символикой Видяево</t>
  </si>
  <si>
    <t>СОК Экономия по оплате стоимости проезда и провоза багажа к месту использования отпуска и обратно сотрудникам учреждения, Экономия по оплате пособия по уходу за ребенком в возрасте от 1,5 до 3 лет</t>
  </si>
  <si>
    <t>СОК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Закупка спортивного инвентаря (пояс для аквааэробики) , в связи с увеличением групп школьников, занимающихся плаванием.Дополнительные средства на заработную плату.</t>
  </si>
  <si>
    <t>УМС По уведомлению Министерства в связи с отменой мероприятия Разработка проектно-сметной документации на строительство лыжной трассы в ЗАТО Видяево. Снятие Софинансирования Разработки проектно-сметной документации на строительство лыжной трассы в ЗАТО Видяево</t>
  </si>
  <si>
    <t>Перераспредление лимитов на МИТО для закупки наградной продукции.</t>
  </si>
  <si>
    <t>Региональные проекты</t>
  </si>
  <si>
    <t>потребность на выплату заработной платы, и налоги</t>
  </si>
  <si>
    <t>Экономия денежных средств и перераспределение их на более нужные расходы.</t>
  </si>
  <si>
    <t>МП РО</t>
  </si>
  <si>
    <t xml:space="preserve">По состоянию на 27.03.2023 -  следующие Муниципальные программы находятся на антикоррупционной экспертизе : </t>
  </si>
  <si>
    <t>На приобретение баяна ДМШ</t>
  </si>
  <si>
    <t>На ремонт тира ОЛИМПА, на УМС Разработка проектной документации на капитальный ремонт спортивного объекта "Межшкольный стадион" ЗАТО Видяево</t>
  </si>
  <si>
    <t>СОШ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</si>
  <si>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УМС на Реализацию мероприятий по проведению временных общественно полезных работ в Мурманской области (за счет средств резервного фонда Правительства Мурманской области)</t>
  </si>
  <si>
    <t>Перерасчет субсидий на муниципальные задания и содержания имущества ЦКД и ДМШ</t>
  </si>
  <si>
    <t>ЦКД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</si>
  <si>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к протоколу заседания Программно-целевого совета ЗАТО Видяево от 27.03.2023 № 02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</si>
</sst>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_(* #,##0.00_);_(* \(#,##0.00\);_(* &quot;-&quot;??_);_(@_)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6" applyFont="1" applyFill="1" applyAlignment="1">
      <alignment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172" fontId="3" fillId="0" borderId="11" xfId="58" applyNumberFormat="1" applyFont="1" applyFill="1" applyBorder="1" applyAlignment="1">
      <alignment horizontal="center" vertical="center" wrapText="1"/>
      <protection/>
    </xf>
    <xf numFmtId="172" fontId="4" fillId="33" borderId="11" xfId="54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vertical="center" wrapText="1"/>
      <protection/>
    </xf>
    <xf numFmtId="172" fontId="4" fillId="0" borderId="0" xfId="56" applyNumberFormat="1" applyFont="1" applyFill="1" applyAlignment="1">
      <alignment horizontal="center" vertical="center" wrapText="1"/>
      <protection/>
    </xf>
    <xf numFmtId="172" fontId="4" fillId="0" borderId="0" xfId="56" applyNumberFormat="1" applyFont="1" applyFill="1" applyAlignment="1">
      <alignment vertical="center" wrapText="1"/>
      <protection/>
    </xf>
    <xf numFmtId="0" fontId="4" fillId="0" borderId="11" xfId="56" applyFont="1" applyFill="1" applyBorder="1" applyAlignment="1">
      <alignment vertical="center" wrapText="1"/>
      <protection/>
    </xf>
    <xf numFmtId="172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2" fontId="4" fillId="0" borderId="11" xfId="58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vertical="center" wrapText="1"/>
    </xf>
    <xf numFmtId="0" fontId="3" fillId="10" borderId="11" xfId="56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7" fillId="0" borderId="12" xfId="56" applyFont="1" applyFill="1" applyBorder="1" applyAlignment="1">
      <alignment vertical="center" wrapText="1"/>
      <protection/>
    </xf>
    <xf numFmtId="172" fontId="3" fillId="33" borderId="11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172" fontId="3" fillId="33" borderId="11" xfId="58" applyNumberFormat="1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vertical="center" wrapText="1"/>
      <protection/>
    </xf>
    <xf numFmtId="0" fontId="4" fillId="33" borderId="11" xfId="58" applyFont="1" applyFill="1" applyBorder="1" applyAlignment="1">
      <alignment horizontal="left" vertical="center" wrapText="1"/>
      <protection/>
    </xf>
    <xf numFmtId="0" fontId="3" fillId="33" borderId="11" xfId="54" applyFont="1" applyFill="1" applyBorder="1" applyAlignment="1">
      <alignment horizontal="left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left" vertical="center" wrapText="1"/>
      <protection/>
    </xf>
    <xf numFmtId="0" fontId="4" fillId="33" borderId="11" xfId="54" applyFont="1" applyFill="1" applyBorder="1" applyAlignment="1">
      <alignment horizontal="left" vertical="center" wrapText="1"/>
      <protection/>
    </xf>
    <xf numFmtId="0" fontId="7" fillId="33" borderId="11" xfId="58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" fontId="4" fillId="0" borderId="11" xfId="56" applyNumberFormat="1" applyFont="1" applyFill="1" applyBorder="1" applyAlignment="1">
      <alignment horizontal="center" vertical="center" wrapText="1"/>
      <protection/>
    </xf>
    <xf numFmtId="0" fontId="7" fillId="33" borderId="11" xfId="56" applyFont="1" applyFill="1" applyBorder="1" applyAlignment="1">
      <alignment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left"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56" applyFont="1" applyFill="1" applyBorder="1" applyAlignment="1">
      <alignment horizontal="center" vertical="center" wrapText="1"/>
      <protection/>
    </xf>
    <xf numFmtId="0" fontId="3" fillId="7" borderId="11" xfId="56" applyFont="1" applyFill="1" applyBorder="1" applyAlignment="1">
      <alignment horizontal="left" vertical="center" wrapText="1"/>
      <protection/>
    </xf>
    <xf numFmtId="172" fontId="3" fillId="7" borderId="11" xfId="56" applyNumberFormat="1" applyFont="1" applyFill="1" applyBorder="1" applyAlignment="1">
      <alignment horizontal="center" vertical="center" wrapText="1"/>
      <protection/>
    </xf>
    <xf numFmtId="0" fontId="4" fillId="7" borderId="11" xfId="56" applyFont="1" applyFill="1" applyBorder="1" applyAlignment="1">
      <alignment vertical="center" wrapText="1"/>
      <protection/>
    </xf>
    <xf numFmtId="0" fontId="4" fillId="7" borderId="13" xfId="56" applyFont="1" applyFill="1" applyBorder="1" applyAlignment="1">
      <alignment horizontal="center" vertical="center" wrapText="1"/>
      <protection/>
    </xf>
    <xf numFmtId="0" fontId="3" fillId="7" borderId="11" xfId="54" applyFont="1" applyFill="1" applyBorder="1" applyAlignment="1">
      <alignment horizontal="left" vertical="center" wrapText="1"/>
      <protection/>
    </xf>
    <xf numFmtId="0" fontId="4" fillId="7" borderId="11" xfId="58" applyFont="1" applyFill="1" applyBorder="1" applyAlignment="1">
      <alignment horizontal="center" vertical="center" wrapText="1"/>
      <protection/>
    </xf>
    <xf numFmtId="172" fontId="4" fillId="7" borderId="11" xfId="58" applyNumberFormat="1" applyFont="1" applyFill="1" applyBorder="1" applyAlignment="1">
      <alignment horizontal="center" vertical="center" wrapText="1"/>
      <protection/>
    </xf>
    <xf numFmtId="172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172" fontId="9" fillId="33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172" fontId="9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0" fontId="7" fillId="7" borderId="11" xfId="58" applyFont="1" applyFill="1" applyBorder="1" applyAlignment="1">
      <alignment horizontal="left" vertical="center" wrapText="1"/>
      <protection/>
    </xf>
    <xf numFmtId="172" fontId="9" fillId="33" borderId="11" xfId="58" applyNumberFormat="1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vertical="center" wrapText="1"/>
      <protection/>
    </xf>
    <xf numFmtId="0" fontId="3" fillId="7" borderId="13" xfId="54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vertical="center" wrapText="1"/>
      <protection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2" fontId="4" fillId="0" borderId="11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  <xf numFmtId="0" fontId="3" fillId="0" borderId="0" xfId="56" applyFont="1" applyFill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4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5" zoomScaleNormal="85" zoomScaleSheetLayoutView="85" zoomScalePageLayoutView="70" workbookViewId="0" topLeftCell="A1">
      <pane ySplit="4" topLeftCell="A5" activePane="bottomLeft" state="frozen"/>
      <selection pane="topLeft" activeCell="A1" sqref="A1"/>
      <selection pane="bottomLeft" activeCell="D35" sqref="D35:E35"/>
    </sheetView>
  </sheetViews>
  <sheetFormatPr defaultColWidth="9.140625" defaultRowHeight="137.25" customHeight="1"/>
  <cols>
    <col min="1" max="1" width="4.421875" style="1" customWidth="1"/>
    <col min="2" max="2" width="51.00390625" style="1" customWidth="1"/>
    <col min="3" max="3" width="21.8515625" style="40" customWidth="1"/>
    <col min="4" max="4" width="44.7109375" style="40" customWidth="1"/>
    <col min="5" max="5" width="51.7109375" style="1" customWidth="1"/>
    <col min="6" max="6" width="24.8515625" style="1" customWidth="1"/>
    <col min="7" max="7" width="88.0039062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3" t="s">
        <v>6</v>
      </c>
    </row>
    <row r="2" spans="5:7" ht="57.75" customHeight="1">
      <c r="E2" s="70" t="s">
        <v>56</v>
      </c>
      <c r="F2" s="70"/>
      <c r="G2" s="70"/>
    </row>
    <row r="3" spans="1:7" ht="42.75" customHeight="1">
      <c r="A3" s="69" t="s">
        <v>5</v>
      </c>
      <c r="B3" s="69"/>
      <c r="C3" s="69"/>
      <c r="D3" s="69"/>
      <c r="E3" s="69"/>
      <c r="F3" s="69"/>
      <c r="G3" s="69"/>
    </row>
    <row r="4" spans="1:7" ht="34.5" customHeight="1">
      <c r="A4" s="18" t="s">
        <v>0</v>
      </c>
      <c r="B4" s="17" t="s">
        <v>1</v>
      </c>
      <c r="C4" s="19" t="s">
        <v>3</v>
      </c>
      <c r="D4" s="19" t="s">
        <v>4</v>
      </c>
      <c r="E4" s="17" t="s">
        <v>2</v>
      </c>
      <c r="F4" s="19" t="s">
        <v>3</v>
      </c>
      <c r="G4" s="19" t="s">
        <v>4</v>
      </c>
    </row>
    <row r="5" spans="1:7" ht="42.75" customHeight="1">
      <c r="A5" s="46">
        <v>1</v>
      </c>
      <c r="B5" s="47" t="s">
        <v>31</v>
      </c>
      <c r="C5" s="48">
        <f>SUM(C6+C14+C20)</f>
        <v>-7123040.329999999</v>
      </c>
      <c r="D5" s="46"/>
      <c r="E5" s="47" t="s">
        <v>11</v>
      </c>
      <c r="F5" s="48">
        <f>SUM(F6+F14+F20)</f>
        <v>4667113.460000001</v>
      </c>
      <c r="G5" s="49"/>
    </row>
    <row r="6" spans="1:7" ht="51.75" customHeight="1">
      <c r="A6" s="2"/>
      <c r="B6" s="10" t="s">
        <v>33</v>
      </c>
      <c r="C6" s="3">
        <f>SUM(C7:C13)</f>
        <v>-7123040.329999999</v>
      </c>
      <c r="D6" s="11"/>
      <c r="E6" s="10" t="s">
        <v>32</v>
      </c>
      <c r="F6" s="3">
        <f>SUM(F7:F13)</f>
        <v>3505449.1900000004</v>
      </c>
      <c r="G6" s="11"/>
    </row>
    <row r="7" spans="1:7" ht="57" customHeight="1">
      <c r="A7" s="2"/>
      <c r="B7" s="27" t="s">
        <v>30</v>
      </c>
      <c r="C7" s="14">
        <f>-3357397.29-3468326.4-297316.64</f>
        <v>-7123040.329999999</v>
      </c>
      <c r="D7" s="60" t="s">
        <v>47</v>
      </c>
      <c r="E7" s="27" t="s">
        <v>30</v>
      </c>
      <c r="F7" s="14">
        <v>0</v>
      </c>
      <c r="G7" s="20"/>
    </row>
    <row r="8" spans="1:7" ht="76.5" customHeight="1">
      <c r="A8" s="2"/>
      <c r="B8" s="27" t="s">
        <v>29</v>
      </c>
      <c r="C8" s="14">
        <v>0</v>
      </c>
      <c r="D8" s="41"/>
      <c r="E8" s="27" t="s">
        <v>29</v>
      </c>
      <c r="F8" s="14">
        <v>0</v>
      </c>
      <c r="G8" s="20"/>
    </row>
    <row r="9" spans="1:7" ht="66.75" customHeight="1">
      <c r="A9" s="2"/>
      <c r="B9" s="27" t="s">
        <v>28</v>
      </c>
      <c r="C9" s="14">
        <v>0</v>
      </c>
      <c r="D9" s="2"/>
      <c r="E9" s="27" t="s">
        <v>28</v>
      </c>
      <c r="F9" s="14">
        <v>0</v>
      </c>
      <c r="G9" s="20"/>
    </row>
    <row r="10" spans="1:7" ht="82.5" customHeight="1">
      <c r="A10" s="2"/>
      <c r="B10" s="27" t="s">
        <v>27</v>
      </c>
      <c r="C10" s="14">
        <v>0</v>
      </c>
      <c r="D10" s="41"/>
      <c r="E10" s="27" t="s">
        <v>27</v>
      </c>
      <c r="F10" s="14">
        <f>2980823.22+30109.33+297316.64</f>
        <v>3308249.1900000004</v>
      </c>
      <c r="G10" s="20" t="s">
        <v>51</v>
      </c>
    </row>
    <row r="11" spans="1:7" ht="57.75" customHeight="1">
      <c r="A11" s="2"/>
      <c r="B11" s="27" t="s">
        <v>26</v>
      </c>
      <c r="C11" s="14">
        <v>0</v>
      </c>
      <c r="D11" s="60"/>
      <c r="E11" s="27" t="s">
        <v>26</v>
      </c>
      <c r="F11" s="14">
        <f>197200</f>
        <v>197200</v>
      </c>
      <c r="G11" s="20" t="s">
        <v>50</v>
      </c>
    </row>
    <row r="12" spans="1:7" ht="59.25" customHeight="1">
      <c r="A12" s="2"/>
      <c r="B12" s="27" t="s">
        <v>25</v>
      </c>
      <c r="C12" s="14">
        <v>0</v>
      </c>
      <c r="D12" s="20"/>
      <c r="E12" s="27" t="s">
        <v>25</v>
      </c>
      <c r="F12" s="14">
        <v>0</v>
      </c>
      <c r="G12" s="20"/>
    </row>
    <row r="13" spans="1:7" ht="68.25" customHeight="1">
      <c r="A13" s="2"/>
      <c r="B13" s="27" t="s">
        <v>45</v>
      </c>
      <c r="C13" s="14">
        <v>0</v>
      </c>
      <c r="D13" s="20"/>
      <c r="E13" s="27" t="s">
        <v>45</v>
      </c>
      <c r="F13" s="14">
        <v>0</v>
      </c>
      <c r="G13" s="20"/>
    </row>
    <row r="14" spans="1:7" ht="36" customHeight="1">
      <c r="A14" s="2"/>
      <c r="B14" s="15" t="s">
        <v>24</v>
      </c>
      <c r="C14" s="14">
        <f>SUM(C15:C19)</f>
        <v>0</v>
      </c>
      <c r="D14" s="41"/>
      <c r="E14" s="15" t="s">
        <v>24</v>
      </c>
      <c r="F14" s="14">
        <f>SUM(F15:F19)</f>
        <v>1161664.27</v>
      </c>
      <c r="G14" s="20"/>
    </row>
    <row r="15" spans="1:7" ht="88.5" customHeight="1">
      <c r="A15" s="2"/>
      <c r="B15" s="27" t="s">
        <v>23</v>
      </c>
      <c r="C15" s="14">
        <v>0</v>
      </c>
      <c r="D15" s="41"/>
      <c r="E15" s="27" t="s">
        <v>23</v>
      </c>
      <c r="F15" s="14">
        <v>0</v>
      </c>
      <c r="G15" s="20"/>
    </row>
    <row r="16" spans="1:7" ht="51" customHeight="1">
      <c r="A16" s="2"/>
      <c r="B16" s="27" t="s">
        <v>22</v>
      </c>
      <c r="C16" s="14">
        <v>0</v>
      </c>
      <c r="D16" s="41"/>
      <c r="E16" s="27" t="s">
        <v>22</v>
      </c>
      <c r="F16" s="14">
        <f>462675+4673.48</f>
        <v>467348.48</v>
      </c>
      <c r="G16" s="20" t="s">
        <v>52</v>
      </c>
    </row>
    <row r="17" spans="1:7" ht="99" customHeight="1">
      <c r="A17" s="2"/>
      <c r="B17" s="27" t="s">
        <v>21</v>
      </c>
      <c r="C17" s="14">
        <v>0</v>
      </c>
      <c r="D17" s="41"/>
      <c r="E17" s="27" t="s">
        <v>21</v>
      </c>
      <c r="F17" s="14">
        <v>0</v>
      </c>
      <c r="G17" s="20"/>
    </row>
    <row r="18" spans="1:7" ht="48" customHeight="1">
      <c r="A18" s="2"/>
      <c r="B18" s="27" t="s">
        <v>20</v>
      </c>
      <c r="C18" s="14">
        <v>0</v>
      </c>
      <c r="D18" s="41"/>
      <c r="E18" s="27" t="s">
        <v>20</v>
      </c>
      <c r="F18" s="14">
        <f>659600+34715.79</f>
        <v>694315.79</v>
      </c>
      <c r="G18" s="44" t="s">
        <v>53</v>
      </c>
    </row>
    <row r="19" spans="1:7" ht="71.25" customHeight="1">
      <c r="A19" s="2"/>
      <c r="B19" s="27" t="s">
        <v>19</v>
      </c>
      <c r="C19" s="14">
        <v>0</v>
      </c>
      <c r="D19" s="41"/>
      <c r="E19" s="27" t="s">
        <v>19</v>
      </c>
      <c r="F19" s="14">
        <v>0</v>
      </c>
      <c r="G19" s="20"/>
    </row>
    <row r="20" spans="1:7" ht="28.5" customHeight="1">
      <c r="A20" s="2"/>
      <c r="B20" s="10" t="s">
        <v>34</v>
      </c>
      <c r="C20" s="3">
        <v>0</v>
      </c>
      <c r="D20" s="2"/>
      <c r="E20" s="10" t="s">
        <v>35</v>
      </c>
      <c r="F20" s="3">
        <f>F21</f>
        <v>0</v>
      </c>
      <c r="G20" s="12"/>
    </row>
    <row r="21" spans="1:7" ht="69.75" customHeight="1">
      <c r="A21" s="2"/>
      <c r="B21" s="27" t="s">
        <v>8</v>
      </c>
      <c r="C21" s="14">
        <v>0</v>
      </c>
      <c r="D21" s="43"/>
      <c r="E21" s="27" t="s">
        <v>8</v>
      </c>
      <c r="F21" s="14">
        <v>0</v>
      </c>
      <c r="G21" s="20" t="s">
        <v>46</v>
      </c>
    </row>
    <row r="22" spans="1:7" ht="56.25" customHeight="1">
      <c r="A22" s="2"/>
      <c r="B22" s="27" t="s">
        <v>18</v>
      </c>
      <c r="C22" s="14">
        <v>0</v>
      </c>
      <c r="D22" s="43"/>
      <c r="E22" s="27" t="s">
        <v>18</v>
      </c>
      <c r="F22" s="14">
        <v>0</v>
      </c>
      <c r="G22" s="20"/>
    </row>
    <row r="23" spans="1:7" ht="44.25" customHeight="1" hidden="1">
      <c r="A23" s="50">
        <v>2</v>
      </c>
      <c r="B23" s="64" t="s">
        <v>37</v>
      </c>
      <c r="C23" s="53">
        <f>SUM(C25:C27)</f>
        <v>0</v>
      </c>
      <c r="D23" s="45"/>
      <c r="E23" s="51" t="s">
        <v>37</v>
      </c>
      <c r="F23" s="53">
        <f>SUM(F25:F27)</f>
        <v>0</v>
      </c>
      <c r="G23" s="61"/>
    </row>
    <row r="24" spans="1:7" ht="48.75" customHeight="1" hidden="1">
      <c r="A24" s="2"/>
      <c r="B24" s="57" t="s">
        <v>9</v>
      </c>
      <c r="C24" s="59">
        <f>SUM(C25:C27)</f>
        <v>0</v>
      </c>
      <c r="D24" s="58"/>
      <c r="E24" s="57" t="s">
        <v>9</v>
      </c>
      <c r="F24" s="62">
        <f>SUM(F25:F27)</f>
        <v>0</v>
      </c>
      <c r="G24" s="8"/>
    </row>
    <row r="25" spans="1:7" ht="128.25" customHeight="1" hidden="1">
      <c r="A25" s="2"/>
      <c r="B25" s="27" t="s">
        <v>17</v>
      </c>
      <c r="C25" s="14">
        <v>0</v>
      </c>
      <c r="D25" s="43" t="s">
        <v>41</v>
      </c>
      <c r="E25" s="27" t="s">
        <v>17</v>
      </c>
      <c r="F25" s="14">
        <v>0</v>
      </c>
      <c r="G25" s="43" t="s">
        <v>42</v>
      </c>
    </row>
    <row r="26" spans="1:7" ht="58.5" customHeight="1" hidden="1">
      <c r="A26" s="2"/>
      <c r="B26" s="8" t="s">
        <v>16</v>
      </c>
      <c r="C26" s="68">
        <v>0</v>
      </c>
      <c r="D26" s="2" t="s">
        <v>39</v>
      </c>
      <c r="E26" s="8" t="s">
        <v>16</v>
      </c>
      <c r="F26" s="14">
        <v>0</v>
      </c>
      <c r="G26" s="43" t="s">
        <v>44</v>
      </c>
    </row>
    <row r="27" spans="1:7" ht="132.75" customHeight="1" hidden="1">
      <c r="A27" s="16"/>
      <c r="B27" s="27" t="s">
        <v>10</v>
      </c>
      <c r="C27" s="14">
        <v>0</v>
      </c>
      <c r="D27" s="43" t="s">
        <v>43</v>
      </c>
      <c r="E27" s="27" t="s">
        <v>10</v>
      </c>
      <c r="F27" s="14">
        <v>0</v>
      </c>
      <c r="G27" s="43" t="s">
        <v>40</v>
      </c>
    </row>
    <row r="28" spans="1:7" ht="67.5" customHeight="1">
      <c r="A28" s="50">
        <v>3</v>
      </c>
      <c r="B28" s="51" t="s">
        <v>36</v>
      </c>
      <c r="C28" s="53">
        <f>SUM(C30:C33)</f>
        <v>-717513.38</v>
      </c>
      <c r="D28" s="52"/>
      <c r="E28" s="51" t="s">
        <v>36</v>
      </c>
      <c r="F28" s="53">
        <f>SUM(F30:F33)</f>
        <v>290000</v>
      </c>
      <c r="G28" s="52"/>
    </row>
    <row r="29" spans="1:7" ht="48" customHeight="1">
      <c r="A29" s="13"/>
      <c r="B29" s="63" t="s">
        <v>13</v>
      </c>
      <c r="C29" s="54">
        <f>C30+C31+C32+C33</f>
        <v>-717513.38</v>
      </c>
      <c r="D29" s="55"/>
      <c r="E29" s="63" t="s">
        <v>13</v>
      </c>
      <c r="F29" s="56">
        <f>F30+F31+F32+F33</f>
        <v>290000</v>
      </c>
      <c r="G29" s="8"/>
    </row>
    <row r="30" spans="1:7" ht="71.25" customHeight="1">
      <c r="A30" s="2"/>
      <c r="B30" s="8" t="s">
        <v>12</v>
      </c>
      <c r="C30" s="66">
        <f>-401740.67-315772.71</f>
        <v>-717513.38</v>
      </c>
      <c r="D30" s="41" t="s">
        <v>54</v>
      </c>
      <c r="E30" s="8" t="s">
        <v>12</v>
      </c>
      <c r="F30" s="66">
        <v>0</v>
      </c>
      <c r="G30" s="20"/>
    </row>
    <row r="31" spans="1:7" ht="67.5" customHeight="1">
      <c r="A31" s="2"/>
      <c r="B31" s="27" t="s">
        <v>14</v>
      </c>
      <c r="C31" s="66">
        <v>0</v>
      </c>
      <c r="D31" s="67"/>
      <c r="E31" s="27" t="s">
        <v>14</v>
      </c>
      <c r="F31" s="66">
        <f>287070.71+2929.29</f>
        <v>290000</v>
      </c>
      <c r="G31" s="41" t="s">
        <v>55</v>
      </c>
    </row>
    <row r="32" spans="1:7" ht="48.75" customHeight="1">
      <c r="A32" s="2"/>
      <c r="B32" s="27" t="s">
        <v>15</v>
      </c>
      <c r="C32" s="66">
        <v>0</v>
      </c>
      <c r="D32" s="11"/>
      <c r="E32" s="27" t="s">
        <v>15</v>
      </c>
      <c r="F32" s="66">
        <v>0</v>
      </c>
      <c r="G32" s="44"/>
    </row>
    <row r="33" spans="1:7" ht="98.25" customHeight="1">
      <c r="A33" s="2"/>
      <c r="B33" s="35" t="s">
        <v>27</v>
      </c>
      <c r="C33" s="4">
        <v>0</v>
      </c>
      <c r="D33" s="33"/>
      <c r="E33" s="35" t="s">
        <v>27</v>
      </c>
      <c r="F33" s="4">
        <v>0</v>
      </c>
      <c r="G33" s="42"/>
    </row>
    <row r="34" ht="31.5" customHeight="1"/>
    <row r="35" spans="2:7" ht="63.75" customHeight="1">
      <c r="B35" s="65"/>
      <c r="D35" s="71" t="s">
        <v>49</v>
      </c>
      <c r="E35" s="71"/>
      <c r="F35" s="72" t="s">
        <v>48</v>
      </c>
      <c r="G35" s="72"/>
    </row>
    <row r="36" ht="56.25" customHeight="1">
      <c r="B36" s="1" t="s">
        <v>38</v>
      </c>
    </row>
  </sheetData>
  <sheetProtection/>
  <mergeCells count="4">
    <mergeCell ref="A3:G3"/>
    <mergeCell ref="E2:G2"/>
    <mergeCell ref="D35:E35"/>
    <mergeCell ref="F35:G35"/>
  </mergeCells>
  <printOptions horizontalCentered="1"/>
  <pageMargins left="0.2362204724409449" right="0.2362204724409449" top="0.15748031496062992" bottom="0.15748031496062992" header="0" footer="0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zoomScalePageLayoutView="0" workbookViewId="0" topLeftCell="A1">
      <selection activeCell="A6" sqref="A6:G22"/>
    </sheetView>
  </sheetViews>
  <sheetFormatPr defaultColWidth="9.140625" defaultRowHeight="137.25" customHeight="1"/>
  <cols>
    <col min="1" max="1" width="4.421875" style="1" customWidth="1"/>
    <col min="2" max="2" width="51.421875" style="1" customWidth="1"/>
    <col min="3" max="3" width="17.57421875" style="1" customWidth="1"/>
    <col min="4" max="4" width="36.140625" style="1" customWidth="1"/>
    <col min="5" max="5" width="51.28125" style="1" customWidth="1"/>
    <col min="6" max="6" width="18.57421875" style="1" customWidth="1"/>
    <col min="7" max="7" width="40.710937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3" t="s">
        <v>6</v>
      </c>
    </row>
    <row r="2" spans="5:7" ht="15.75">
      <c r="E2" s="70" t="s">
        <v>7</v>
      </c>
      <c r="F2" s="70"/>
      <c r="G2" s="70"/>
    </row>
    <row r="3" spans="1:7" ht="54" customHeight="1">
      <c r="A3" s="69" t="s">
        <v>5</v>
      </c>
      <c r="B3" s="69"/>
      <c r="C3" s="69"/>
      <c r="D3" s="69"/>
      <c r="E3" s="69"/>
      <c r="F3" s="69"/>
      <c r="G3" s="69"/>
    </row>
    <row r="4" ht="6" customHeight="1"/>
    <row r="5" spans="1:7" ht="34.5" customHeight="1">
      <c r="A5" s="18" t="s">
        <v>0</v>
      </c>
      <c r="B5" s="17" t="s">
        <v>1</v>
      </c>
      <c r="C5" s="19" t="s">
        <v>3</v>
      </c>
      <c r="D5" s="19" t="s">
        <v>4</v>
      </c>
      <c r="E5" s="17" t="s">
        <v>2</v>
      </c>
      <c r="F5" s="19" t="s">
        <v>3</v>
      </c>
      <c r="G5" s="19" t="s">
        <v>4</v>
      </c>
    </row>
    <row r="6" spans="1:7" ht="42.75" customHeight="1">
      <c r="A6" s="2"/>
      <c r="B6" s="24"/>
      <c r="C6" s="9"/>
      <c r="D6" s="2"/>
      <c r="E6" s="24"/>
      <c r="F6" s="9"/>
      <c r="G6" s="8"/>
    </row>
    <row r="7" spans="1:7" ht="15.75">
      <c r="A7" s="2"/>
      <c r="B7" s="25"/>
      <c r="C7" s="3"/>
      <c r="D7" s="11"/>
      <c r="E7" s="25"/>
      <c r="F7" s="3"/>
      <c r="G7" s="11"/>
    </row>
    <row r="8" spans="1:7" ht="93.75" customHeight="1">
      <c r="A8" s="2"/>
      <c r="B8" s="26"/>
      <c r="C8" s="14"/>
      <c r="D8" s="21"/>
      <c r="E8" s="26"/>
      <c r="F8" s="14"/>
      <c r="G8" s="20"/>
    </row>
    <row r="9" spans="1:7" ht="71.25" customHeight="1">
      <c r="A9" s="2"/>
      <c r="B9" s="15"/>
      <c r="C9" s="3"/>
      <c r="D9" s="5"/>
      <c r="E9" s="15"/>
      <c r="F9" s="3"/>
      <c r="G9" s="20"/>
    </row>
    <row r="10" spans="1:7" ht="57" customHeight="1">
      <c r="A10" s="2"/>
      <c r="B10" s="15"/>
      <c r="C10" s="3"/>
      <c r="D10" s="5"/>
      <c r="E10" s="15"/>
      <c r="F10" s="3"/>
      <c r="G10" s="20"/>
    </row>
    <row r="11" spans="1:7" ht="120" customHeight="1">
      <c r="A11" s="2"/>
      <c r="B11" s="27"/>
      <c r="C11" s="14"/>
      <c r="D11" s="5"/>
      <c r="E11" s="27"/>
      <c r="F11" s="14"/>
      <c r="G11" s="12"/>
    </row>
    <row r="12" spans="1:7" ht="57" customHeight="1">
      <c r="A12" s="2"/>
      <c r="B12" s="15"/>
      <c r="C12" s="14"/>
      <c r="D12" s="5"/>
      <c r="E12" s="15"/>
      <c r="F12" s="14"/>
      <c r="G12" s="20"/>
    </row>
    <row r="13" spans="1:7" ht="94.5" customHeight="1">
      <c r="A13" s="2"/>
      <c r="B13" s="27"/>
      <c r="C13" s="14"/>
      <c r="D13" s="5"/>
      <c r="E13" s="27"/>
      <c r="F13" s="14"/>
      <c r="G13" s="20"/>
    </row>
    <row r="14" spans="1:7" ht="45.75" customHeight="1">
      <c r="A14" s="2"/>
      <c r="B14" s="28"/>
      <c r="C14" s="29"/>
      <c r="D14" s="30"/>
      <c r="E14" s="28"/>
      <c r="F14" s="29"/>
      <c r="G14" s="31"/>
    </row>
    <row r="15" spans="1:7" ht="53.25" customHeight="1">
      <c r="A15" s="2"/>
      <c r="B15" s="32"/>
      <c r="C15" s="22"/>
      <c r="D15" s="31"/>
      <c r="E15" s="32"/>
      <c r="F15" s="22"/>
      <c r="G15" s="33"/>
    </row>
    <row r="16" spans="1:7" ht="81" customHeight="1">
      <c r="A16" s="2"/>
      <c r="B16" s="35"/>
      <c r="C16" s="4"/>
      <c r="D16" s="34"/>
      <c r="E16" s="35"/>
      <c r="F16" s="22"/>
      <c r="G16" s="33"/>
    </row>
    <row r="17" spans="1:7" ht="46.5" customHeight="1">
      <c r="A17" s="2"/>
      <c r="B17" s="37"/>
      <c r="C17" s="22"/>
      <c r="D17" s="34"/>
      <c r="E17" s="37"/>
      <c r="F17" s="22"/>
      <c r="G17" s="33"/>
    </row>
    <row r="18" spans="1:7" ht="81" customHeight="1">
      <c r="A18" s="2"/>
      <c r="B18" s="35"/>
      <c r="C18" s="4"/>
      <c r="D18" s="34"/>
      <c r="E18" s="35"/>
      <c r="F18" s="4"/>
      <c r="G18" s="31"/>
    </row>
    <row r="19" spans="1:7" ht="81" customHeight="1">
      <c r="A19" s="2"/>
      <c r="B19" s="32"/>
      <c r="C19" s="22"/>
      <c r="D19" s="34"/>
      <c r="E19" s="32"/>
      <c r="F19" s="22"/>
      <c r="G19" s="33"/>
    </row>
    <row r="20" spans="1:7" ht="155.25" customHeight="1">
      <c r="A20" s="2"/>
      <c r="B20" s="35"/>
      <c r="C20" s="4"/>
      <c r="D20" s="34"/>
      <c r="E20" s="35"/>
      <c r="F20" s="4"/>
      <c r="G20" s="31"/>
    </row>
    <row r="21" spans="1:7" ht="83.25" customHeight="1">
      <c r="A21" s="2"/>
      <c r="B21" s="37"/>
      <c r="C21" s="4"/>
      <c r="D21" s="39"/>
      <c r="E21" s="37"/>
      <c r="F21" s="22"/>
      <c r="G21" s="36"/>
    </row>
    <row r="22" spans="1:7" ht="110.25" customHeight="1">
      <c r="A22" s="8"/>
      <c r="B22" s="8"/>
      <c r="C22" s="2"/>
      <c r="D22" s="8"/>
      <c r="E22" s="8"/>
      <c r="F22" s="38"/>
      <c r="G22" s="8"/>
    </row>
    <row r="23" ht="15.75">
      <c r="C23" s="6"/>
    </row>
    <row r="24" ht="15.75"/>
    <row r="25" ht="15.75">
      <c r="C25" s="7"/>
    </row>
    <row r="26" ht="15.75">
      <c r="C26" s="7"/>
    </row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mergeCells count="2">
    <mergeCell ref="E2:G2"/>
    <mergeCell ref="A3:G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Adm#Econom#7</cp:lastModifiedBy>
  <cp:lastPrinted>2023-08-17T08:52:51Z</cp:lastPrinted>
  <dcterms:created xsi:type="dcterms:W3CDTF">2016-09-23T08:17:02Z</dcterms:created>
  <dcterms:modified xsi:type="dcterms:W3CDTF">2023-08-21T08:36:04Z</dcterms:modified>
  <cp:category/>
  <cp:version/>
  <cp:contentType/>
  <cp:contentStatus/>
</cp:coreProperties>
</file>