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ddoc\omsu\Согласование МП\МП Обеспечение комфортной среды проживания\Новая редакция\ПП 1\"/>
    </mc:Choice>
  </mc:AlternateContent>
  <bookViews>
    <workbookView xWindow="0" yWindow="0" windowWidth="14370" windowHeight="7515" tabRatio="514"/>
  </bookViews>
  <sheets>
    <sheet name="Лист1" sheetId="1" r:id="rId1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I44" i="1" l="1"/>
  <c r="E39" i="1"/>
  <c r="E40" i="1"/>
  <c r="E38" i="1" l="1"/>
  <c r="E15" i="1"/>
  <c r="F16" i="1"/>
  <c r="G16" i="1"/>
  <c r="H16" i="1"/>
  <c r="J16" i="1"/>
  <c r="K16" i="1"/>
  <c r="H22" i="1" l="1"/>
  <c r="J20" i="1" l="1"/>
  <c r="I20" i="1"/>
  <c r="I43" i="1" s="1"/>
  <c r="I41" i="1" s="1"/>
  <c r="H20" i="1"/>
  <c r="F20" i="1"/>
  <c r="K20" i="1"/>
  <c r="G22" i="1" l="1"/>
  <c r="G20" i="1" s="1"/>
  <c r="E22" i="1" l="1"/>
  <c r="E21" i="1"/>
  <c r="G43" i="1" l="1"/>
  <c r="H43" i="1"/>
  <c r="J43" i="1"/>
  <c r="K43" i="1"/>
  <c r="F43" i="1"/>
  <c r="E32" i="1" l="1"/>
  <c r="E31" i="1"/>
  <c r="E30" i="1"/>
  <c r="E29" i="1"/>
  <c r="E28" i="1"/>
  <c r="E26" i="1"/>
  <c r="E17" i="1"/>
  <c r="E37" i="1"/>
  <c r="E35" i="1"/>
  <c r="E27" i="1"/>
  <c r="E25" i="1"/>
  <c r="E24" i="1"/>
  <c r="E23" i="1"/>
  <c r="E20" i="1"/>
  <c r="E18" i="1"/>
  <c r="J19" i="1"/>
  <c r="E43" i="1"/>
  <c r="E14" i="1" s="1"/>
  <c r="E13" i="1" s="1"/>
  <c r="F41" i="1" l="1"/>
  <c r="I19" i="1"/>
  <c r="H19" i="1"/>
  <c r="G19" i="1"/>
  <c r="F19" i="1"/>
  <c r="E44" i="1" l="1"/>
  <c r="H14" i="1"/>
  <c r="G41" i="1"/>
  <c r="G14" i="1"/>
  <c r="G13" i="1" s="1"/>
  <c r="K19" i="1"/>
  <c r="E19" i="1" s="1"/>
  <c r="F14" i="1" l="1"/>
  <c r="F13" i="1" s="1"/>
  <c r="H41" i="1"/>
  <c r="H13" i="1"/>
  <c r="I14" i="1" l="1"/>
  <c r="I13" i="1" s="1"/>
  <c r="J14" i="1" l="1"/>
  <c r="K14" i="1"/>
  <c r="J13" i="1" l="1"/>
  <c r="K13" i="1"/>
  <c r="K41" i="1"/>
  <c r="J41" i="1"/>
  <c r="E41" i="1" s="1"/>
</calcChain>
</file>

<file path=xl/sharedStrings.xml><?xml version="1.0" encoding="utf-8"?>
<sst xmlns="http://schemas.openxmlformats.org/spreadsheetml/2006/main" count="227" uniqueCount="101">
  <si>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</si>
  <si>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</si>
  <si>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</si>
  <si>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</si>
  <si>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</si>
  <si>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</si>
  <si>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</si>
  <si>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</si>
  <si>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</si>
  <si>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</si>
  <si>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</si>
  <si>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</si>
  <si>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</si>
  <si>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</si>
  <si>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</si>
  <si>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</si>
  <si>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</si>
  <si>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</si>
  <si>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</si>
  <si>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</si>
  <si>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</si>
  <si>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</si>
  <si>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</si>
  <si>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</si>
  <si>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</si>
  <si>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</si>
  <si>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</si>
  <si>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</si>
  <si>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</si>
  <si>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</si>
  <si>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</si>
  <si>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</si>
  <si>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</si>
  <si>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</si>
  <si>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</si>
  <si>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</si>
  <si>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</si>
  <si>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</si>
  <si>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</si>
  <si>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</si>
  <si>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</si>
  <si>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</si>
  <si>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</si>
  <si>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</si>
  <si>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</si>
  <si>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</si>
  <si>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</si>
  <si>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</si>
  <si>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</si>
  <si>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</si>
  <si>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</si>
  <si>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</si>
  <si>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</si>
  <si>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</si>
  <si>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</si>
  <si>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</si>
  <si>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</si>
  <si>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</si>
  <si>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</si>
  <si>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</si>
  <si>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</si>
  <si>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</si>
  <si>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</si>
  <si>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</si>
  <si>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</si>
  <si>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«Развитие жилищно-коммунального комплекса ЗАТО Видяево»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</si>
  <si>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</si>
  <si>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</si>
  <si>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</si>
  <si>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</si>
  <si>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</si>
  <si>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</si>
  <si>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</si>
  <si>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</si>
  <si>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</si>
  <si>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</si>
  <si>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</si>
  <si>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</si>
  <si>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</si>
  <si>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</si>
  <si>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</si>
  <si>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</si>
  <si>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</si>
  <si>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</si>
  <si>
    <t>1.2.1.</t>
  </si>
  <si>
    <t>1.2.2.</t>
  </si>
  <si>
    <t>Обслуживание внутридомового газового оборудования, страхование особо опасных объектов, экспертиза промышленной безопасности ГРУ</t>
  </si>
  <si>
    <t xml:space="preserve"> Техническая диагностика подземных, внутридомовых и внутриквартирных газопроводов,  замена изношенных газовых сетей</t>
  </si>
  <si>
    <r>
      <rPr>
        <sz val="10"/>
        <rFont val="Times New Roman"/>
        <family val="1"/>
        <charset val="204"/>
      </rPr>
      <t xml:space="preserve">МБУ УМС СЗ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</si>
  <si>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МБУ УМС СЗ ЗАТО Видяево,             ТП «Водоканал» АО «ГУ ЖКХ» ЭУ № 3, ПАО «Оборонэнерго», ООО «Севгаз», АО "МЭС"</t>
  </si>
  <si>
    <t xml:space="preserve">МБУ УМС СЗ ЗАТО Видяево   </t>
  </si>
  <si>
    <t xml:space="preserve">ОЭР и МИ,                 МБУ УМС СЗ ЗАТО Видяево   </t>
  </si>
  <si>
    <t>ОБ</t>
  </si>
  <si>
    <t>1.15.</t>
  </si>
  <si>
    <t>Приобретение техники</t>
  </si>
  <si>
    <t xml:space="preserve">Всего:              </t>
  </si>
  <si>
    <t>Количество приобретенной техники, штук</t>
  </si>
  <si>
    <t>Приложение № 1</t>
  </si>
  <si>
    <t>к подпрограмме</t>
  </si>
  <si>
    <t>ПЕРЕЧЕНЬ ОСНОВНЫХ МЕРОПРИЯТИЙ ПОДПРОГРАММЫ</t>
  </si>
  <si>
    <t>Всего: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</si>
</sst>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8" fillId="0" borderId="0" xfId="0" applyNumberFormat="1" applyFont="1" applyFill="1"/>
    <xf numFmtId="0" fontId="9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4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90" zoomScaleNormal="90" workbookViewId="0">
      <selection activeCell="O19" sqref="O19:O20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0" width="9.140625" style="4"/>
    <col min="11" max="11" width="9.140625" style="7" customWidth="1"/>
    <col min="12" max="12" width="21.7109375" style="11" customWidth="1"/>
    <col min="13" max="18" width="9.140625" style="11"/>
    <col min="19" max="19" width="16.5703125" style="2" customWidth="1"/>
    <col min="20" max="16384" width="9.140625" style="2"/>
  </cols>
  <sheetData>
    <row r="1" spans="1:19" x14ac:dyDescent="0.25">
      <c r="L1" s="19"/>
      <c r="M1" s="19"/>
      <c r="N1" s="19"/>
      <c r="O1" s="19"/>
      <c r="P1" s="61" t="s">
        <v>97</v>
      </c>
      <c r="Q1" s="61"/>
      <c r="R1" s="61"/>
      <c r="S1" s="61"/>
    </row>
    <row r="2" spans="1:19" ht="12.75" customHeight="1" x14ac:dyDescent="0.25">
      <c r="L2" s="65" t="s">
        <v>98</v>
      </c>
      <c r="M2" s="65"/>
      <c r="N2" s="65"/>
      <c r="O2" s="65"/>
      <c r="P2" s="65"/>
      <c r="Q2" s="65"/>
      <c r="R2" s="65"/>
      <c r="S2" s="65"/>
    </row>
    <row r="3" spans="1:19" ht="7.5" hidden="1" customHeight="1" x14ac:dyDescent="0.3">
      <c r="L3" s="67"/>
      <c r="M3" s="67"/>
      <c r="N3" s="67"/>
      <c r="O3" s="67"/>
      <c r="P3" s="67"/>
      <c r="Q3" s="67"/>
      <c r="R3" s="67"/>
      <c r="S3" s="67"/>
    </row>
    <row r="4" spans="1:19" ht="1.5" customHeight="1" x14ac:dyDescent="0.3">
      <c r="L4" s="8"/>
      <c r="M4" s="8"/>
      <c r="N4" s="8"/>
      <c r="O4" s="8"/>
      <c r="P4" s="8"/>
      <c r="Q4" s="8"/>
      <c r="R4" s="8"/>
      <c r="S4" s="14"/>
    </row>
    <row r="5" spans="1:19" ht="18.75" x14ac:dyDescent="0.3">
      <c r="A5" s="29" t="s">
        <v>99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8.75" x14ac:dyDescent="0.3">
      <c r="A6" s="29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8" spans="1:19" ht="37.5" customHeight="1" x14ac:dyDescent="0.25">
      <c r="A8" s="30" t="s">
        <v>0</v>
      </c>
      <c r="B8" s="32" t="s">
        <v>1</v>
      </c>
      <c r="C8" s="32" t="s">
        <v>2</v>
      </c>
      <c r="D8" s="15" t="s">
        <v>3</v>
      </c>
      <c r="E8" s="34" t="s">
        <v>5</v>
      </c>
      <c r="F8" s="35"/>
      <c r="G8" s="35"/>
      <c r="H8" s="35"/>
      <c r="I8" s="35"/>
      <c r="J8" s="35"/>
      <c r="K8" s="36"/>
      <c r="L8" s="37" t="s">
        <v>6</v>
      </c>
      <c r="M8" s="38"/>
      <c r="N8" s="38"/>
      <c r="O8" s="38"/>
      <c r="P8" s="38"/>
      <c r="Q8" s="38"/>
      <c r="R8" s="39"/>
      <c r="S8" s="32" t="s">
        <v>7</v>
      </c>
    </row>
    <row r="9" spans="1:19" ht="38.25" x14ac:dyDescent="0.25">
      <c r="A9" s="31"/>
      <c r="B9" s="33"/>
      <c r="C9" s="33"/>
      <c r="D9" s="15" t="s">
        <v>4</v>
      </c>
      <c r="E9" s="5" t="s">
        <v>8</v>
      </c>
      <c r="F9" s="5" t="s">
        <v>58</v>
      </c>
      <c r="G9" s="5" t="s">
        <v>59</v>
      </c>
      <c r="H9" s="5" t="s">
        <v>69</v>
      </c>
      <c r="I9" s="5" t="s">
        <v>71</v>
      </c>
      <c r="J9" s="5" t="s">
        <v>72</v>
      </c>
      <c r="K9" s="9" t="s">
        <v>74</v>
      </c>
      <c r="L9" s="22" t="s">
        <v>9</v>
      </c>
      <c r="M9" s="22" t="s">
        <v>58</v>
      </c>
      <c r="N9" s="22" t="s">
        <v>59</v>
      </c>
      <c r="O9" s="22" t="s">
        <v>69</v>
      </c>
      <c r="P9" s="22" t="s">
        <v>71</v>
      </c>
      <c r="Q9" s="22" t="s">
        <v>72</v>
      </c>
      <c r="R9" s="22" t="s">
        <v>74</v>
      </c>
      <c r="S9" s="33"/>
    </row>
    <row r="10" spans="1:19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</row>
    <row r="11" spans="1:19" ht="15" customHeight="1" x14ac:dyDescent="0.25">
      <c r="A11" s="13"/>
      <c r="B11" s="23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ht="15" customHeight="1" x14ac:dyDescent="0.25">
      <c r="A12" s="13"/>
      <c r="B12" s="23" t="s">
        <v>11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</row>
    <row r="13" spans="1:19" ht="49.5" customHeight="1" x14ac:dyDescent="0.25">
      <c r="A13" s="30" t="s">
        <v>12</v>
      </c>
      <c r="B13" s="41" t="s">
        <v>55</v>
      </c>
      <c r="C13" s="41" t="s">
        <v>75</v>
      </c>
      <c r="D13" s="13" t="s">
        <v>56</v>
      </c>
      <c r="E13" s="1">
        <f>E14+E15</f>
        <v>44730.79</v>
      </c>
      <c r="F13" s="1">
        <f t="shared" ref="F13:K13" si="0">F14+F16</f>
        <v>5613.3899999999994</v>
      </c>
      <c r="G13" s="1">
        <f t="shared" si="0"/>
        <v>6007.91</v>
      </c>
      <c r="H13" s="1">
        <f t="shared" si="0"/>
        <v>4591.0599999999995</v>
      </c>
      <c r="I13" s="1">
        <f>I14+I15</f>
        <v>21508.010000000002</v>
      </c>
      <c r="J13" s="1">
        <f t="shared" si="0"/>
        <v>3436.48</v>
      </c>
      <c r="K13" s="10">
        <f t="shared" si="0"/>
        <v>3573.94</v>
      </c>
      <c r="L13" s="44"/>
      <c r="M13" s="26"/>
      <c r="N13" s="26"/>
      <c r="O13" s="26"/>
      <c r="P13" s="26"/>
      <c r="Q13" s="26"/>
      <c r="R13" s="26"/>
      <c r="S13" s="62"/>
    </row>
    <row r="14" spans="1:19" ht="20.25" customHeight="1" x14ac:dyDescent="0.25">
      <c r="A14" s="40"/>
      <c r="B14" s="42"/>
      <c r="C14" s="42"/>
      <c r="D14" s="13" t="s">
        <v>14</v>
      </c>
      <c r="E14" s="1">
        <f>E43</f>
        <v>35573.29</v>
      </c>
      <c r="F14" s="1">
        <f>F43</f>
        <v>5613.3899999999994</v>
      </c>
      <c r="G14" s="1">
        <f>G43</f>
        <v>6007.91</v>
      </c>
      <c r="H14" s="1">
        <f>H43</f>
        <v>4591.0599999999995</v>
      </c>
      <c r="I14" s="1">
        <f>I43</f>
        <v>12350.51</v>
      </c>
      <c r="J14" s="1">
        <f t="shared" ref="J14" si="1">J43</f>
        <v>3436.48</v>
      </c>
      <c r="K14" s="10">
        <f>K43</f>
        <v>3573.94</v>
      </c>
      <c r="L14" s="44"/>
      <c r="M14" s="27"/>
      <c r="N14" s="27"/>
      <c r="O14" s="27"/>
      <c r="P14" s="27"/>
      <c r="Q14" s="27"/>
      <c r="R14" s="27"/>
      <c r="S14" s="63"/>
    </row>
    <row r="15" spans="1:19" ht="20.25" customHeight="1" x14ac:dyDescent="0.25">
      <c r="A15" s="40"/>
      <c r="B15" s="42"/>
      <c r="C15" s="42"/>
      <c r="D15" s="13" t="s">
        <v>92</v>
      </c>
      <c r="E15" s="1">
        <f>F15+G15+H15+I15+J15+K15</f>
        <v>9157.5</v>
      </c>
      <c r="F15" s="1">
        <v>0</v>
      </c>
      <c r="G15" s="1">
        <v>0</v>
      </c>
      <c r="H15" s="1">
        <v>0</v>
      </c>
      <c r="I15" s="1">
        <v>9157.5</v>
      </c>
      <c r="J15" s="1">
        <v>0</v>
      </c>
      <c r="K15" s="10">
        <v>0</v>
      </c>
      <c r="L15" s="44"/>
      <c r="M15" s="27"/>
      <c r="N15" s="27"/>
      <c r="O15" s="27"/>
      <c r="P15" s="27"/>
      <c r="Q15" s="27"/>
      <c r="R15" s="27"/>
      <c r="S15" s="63"/>
    </row>
    <row r="16" spans="1:19" ht="20.25" customHeight="1" x14ac:dyDescent="0.25">
      <c r="A16" s="31"/>
      <c r="B16" s="43"/>
      <c r="C16" s="43"/>
      <c r="D16" s="13" t="s">
        <v>15</v>
      </c>
      <c r="E16" s="1">
        <v>0</v>
      </c>
      <c r="F16" s="1">
        <f>F44</f>
        <v>0</v>
      </c>
      <c r="G16" s="1">
        <f>G44</f>
        <v>0</v>
      </c>
      <c r="H16" s="1">
        <f t="shared" ref="H16:J16" si="2">H44</f>
        <v>0</v>
      </c>
      <c r="I16" s="1">
        <v>0</v>
      </c>
      <c r="J16" s="1">
        <f t="shared" si="2"/>
        <v>0</v>
      </c>
      <c r="K16" s="10">
        <f>K44</f>
        <v>0</v>
      </c>
      <c r="L16" s="44"/>
      <c r="M16" s="28"/>
      <c r="N16" s="28"/>
      <c r="O16" s="28"/>
      <c r="P16" s="28"/>
      <c r="Q16" s="28"/>
      <c r="R16" s="28"/>
      <c r="S16" s="64"/>
    </row>
    <row r="17" spans="1:19" ht="91.9" customHeight="1" x14ac:dyDescent="0.25">
      <c r="A17" s="30" t="s">
        <v>16</v>
      </c>
      <c r="B17" s="41" t="s">
        <v>17</v>
      </c>
      <c r="C17" s="30" t="s">
        <v>75</v>
      </c>
      <c r="D17" s="20" t="s">
        <v>26</v>
      </c>
      <c r="E17" s="1">
        <f t="shared" ref="E17:E41" si="3">SUM(F17:K17)</f>
        <v>0</v>
      </c>
      <c r="F17" s="1" t="s">
        <v>27</v>
      </c>
      <c r="G17" s="1" t="s">
        <v>27</v>
      </c>
      <c r="H17" s="1" t="s">
        <v>27</v>
      </c>
      <c r="I17" s="1" t="s">
        <v>27</v>
      </c>
      <c r="J17" s="1" t="s">
        <v>27</v>
      </c>
      <c r="K17" s="10" t="s">
        <v>27</v>
      </c>
      <c r="L17" s="6" t="s">
        <v>18</v>
      </c>
      <c r="M17" s="17">
        <v>365</v>
      </c>
      <c r="N17" s="17">
        <v>366</v>
      </c>
      <c r="O17" s="17">
        <v>365</v>
      </c>
      <c r="P17" s="17">
        <v>365</v>
      </c>
      <c r="Q17" s="17">
        <v>365</v>
      </c>
      <c r="R17" s="17">
        <v>365</v>
      </c>
      <c r="S17" s="30" t="s">
        <v>88</v>
      </c>
    </row>
    <row r="18" spans="1:19" ht="37.15" customHeight="1" x14ac:dyDescent="0.25">
      <c r="A18" s="31"/>
      <c r="B18" s="43"/>
      <c r="C18" s="31"/>
      <c r="D18" s="13" t="s">
        <v>46</v>
      </c>
      <c r="E18" s="1">
        <f t="shared" si="3"/>
        <v>350</v>
      </c>
      <c r="F18" s="1" t="s">
        <v>27</v>
      </c>
      <c r="G18" s="1" t="s">
        <v>27</v>
      </c>
      <c r="H18" s="1" t="s">
        <v>27</v>
      </c>
      <c r="I18" s="1">
        <v>350</v>
      </c>
      <c r="J18" s="1" t="s">
        <v>27</v>
      </c>
      <c r="K18" s="10" t="s">
        <v>27</v>
      </c>
      <c r="L18" s="6" t="s">
        <v>19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31"/>
    </row>
    <row r="19" spans="1:19" ht="53.25" customHeight="1" x14ac:dyDescent="0.25">
      <c r="A19" s="30" t="s">
        <v>20</v>
      </c>
      <c r="B19" s="41" t="s">
        <v>70</v>
      </c>
      <c r="C19" s="30" t="s">
        <v>75</v>
      </c>
      <c r="D19" s="13" t="s">
        <v>62</v>
      </c>
      <c r="E19" s="1">
        <f t="shared" si="3"/>
        <v>26527.089999999997</v>
      </c>
      <c r="F19" s="1">
        <f t="shared" ref="F19:K19" si="4">SUM(F20)</f>
        <v>5613.3899999999994</v>
      </c>
      <c r="G19" s="1">
        <f t="shared" si="4"/>
        <v>6007.91</v>
      </c>
      <c r="H19" s="1">
        <f>SUM(H20)</f>
        <v>4591.0599999999995</v>
      </c>
      <c r="I19" s="1">
        <f t="shared" ref="I19" si="5">SUM(I20)</f>
        <v>3304.31</v>
      </c>
      <c r="J19" s="1">
        <f>SUM(J20)</f>
        <v>3436.48</v>
      </c>
      <c r="K19" s="10">
        <f t="shared" si="4"/>
        <v>3573.94</v>
      </c>
      <c r="L19" s="59"/>
      <c r="M19" s="59"/>
      <c r="N19" s="59"/>
      <c r="O19" s="59"/>
      <c r="P19" s="59"/>
      <c r="Q19" s="59"/>
      <c r="R19" s="59"/>
      <c r="S19" s="32" t="s">
        <v>23</v>
      </c>
    </row>
    <row r="20" spans="1:19" ht="79.150000000000006" customHeight="1" x14ac:dyDescent="0.25">
      <c r="A20" s="31"/>
      <c r="B20" s="43"/>
      <c r="C20" s="31"/>
      <c r="D20" s="13" t="s">
        <v>21</v>
      </c>
      <c r="E20" s="1">
        <f t="shared" si="3"/>
        <v>26527.089999999997</v>
      </c>
      <c r="F20" s="10">
        <f t="shared" ref="F20:J20" si="6">F21+F22</f>
        <v>5613.3899999999994</v>
      </c>
      <c r="G20" s="10">
        <f t="shared" si="6"/>
        <v>6007.91</v>
      </c>
      <c r="H20" s="10">
        <f t="shared" si="6"/>
        <v>4591.0599999999995</v>
      </c>
      <c r="I20" s="10">
        <f t="shared" si="6"/>
        <v>3304.31</v>
      </c>
      <c r="J20" s="10">
        <f t="shared" si="6"/>
        <v>3436.48</v>
      </c>
      <c r="K20" s="10">
        <f>K21+K22</f>
        <v>3573.94</v>
      </c>
      <c r="L20" s="68"/>
      <c r="M20" s="60"/>
      <c r="N20" s="60"/>
      <c r="O20" s="60"/>
      <c r="P20" s="60"/>
      <c r="Q20" s="60"/>
      <c r="R20" s="60"/>
      <c r="S20" s="66"/>
    </row>
    <row r="21" spans="1:19" ht="95.25" customHeight="1" x14ac:dyDescent="0.25">
      <c r="A21" s="13" t="s">
        <v>84</v>
      </c>
      <c r="B21" s="16" t="s">
        <v>86</v>
      </c>
      <c r="C21" s="13"/>
      <c r="D21" s="13" t="s">
        <v>46</v>
      </c>
      <c r="E21" s="1">
        <f>F21+G21+H21+I21+J21+K21</f>
        <v>19823.829999999998</v>
      </c>
      <c r="F21" s="1">
        <v>3309</v>
      </c>
      <c r="G21" s="1">
        <v>3482.21</v>
      </c>
      <c r="H21" s="1">
        <v>2717.89</v>
      </c>
      <c r="I21" s="1">
        <v>3304.31</v>
      </c>
      <c r="J21" s="1">
        <v>3436.48</v>
      </c>
      <c r="K21" s="1">
        <v>3573.94</v>
      </c>
      <c r="L21" s="6" t="s">
        <v>22</v>
      </c>
      <c r="M21" s="17">
        <v>365</v>
      </c>
      <c r="N21" s="17">
        <v>366</v>
      </c>
      <c r="O21" s="17">
        <v>365</v>
      </c>
      <c r="P21" s="17">
        <v>365</v>
      </c>
      <c r="Q21" s="17">
        <v>365</v>
      </c>
      <c r="R21" s="17">
        <v>365</v>
      </c>
      <c r="S21" s="66"/>
    </row>
    <row r="22" spans="1:19" ht="79.150000000000006" customHeight="1" x14ac:dyDescent="0.25">
      <c r="A22" s="13" t="s">
        <v>85</v>
      </c>
      <c r="B22" s="16" t="s">
        <v>87</v>
      </c>
      <c r="C22" s="13"/>
      <c r="D22" s="13" t="s">
        <v>46</v>
      </c>
      <c r="E22" s="1">
        <f>F22+G22+H22+I22+J22+K22</f>
        <v>6703.26</v>
      </c>
      <c r="F22" s="1">
        <v>2304.39</v>
      </c>
      <c r="G22" s="1">
        <f>2634.79-109.09</f>
        <v>2525.6999999999998</v>
      </c>
      <c r="H22" s="1">
        <f>1971.33-98.16</f>
        <v>1873.1699999999998</v>
      </c>
      <c r="I22" s="1">
        <v>0</v>
      </c>
      <c r="J22" s="1">
        <v>0</v>
      </c>
      <c r="K22" s="1">
        <v>0</v>
      </c>
      <c r="L22" s="6" t="s">
        <v>19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33"/>
    </row>
    <row r="23" spans="1:19" ht="102" x14ac:dyDescent="0.25">
      <c r="A23" s="13" t="s">
        <v>24</v>
      </c>
      <c r="B23" s="16" t="s">
        <v>25</v>
      </c>
      <c r="C23" s="13" t="s">
        <v>75</v>
      </c>
      <c r="D23" s="13" t="s">
        <v>26</v>
      </c>
      <c r="E23" s="1">
        <f t="shared" si="3"/>
        <v>0</v>
      </c>
      <c r="F23" s="1" t="s">
        <v>27</v>
      </c>
      <c r="G23" s="1" t="s">
        <v>27</v>
      </c>
      <c r="H23" s="1" t="s">
        <v>27</v>
      </c>
      <c r="I23" s="1" t="s">
        <v>27</v>
      </c>
      <c r="J23" s="1" t="s">
        <v>27</v>
      </c>
      <c r="K23" s="10" t="s">
        <v>27</v>
      </c>
      <c r="L23" s="6" t="s">
        <v>28</v>
      </c>
      <c r="M23" s="17">
        <v>100</v>
      </c>
      <c r="N23" s="17">
        <v>100</v>
      </c>
      <c r="O23" s="17">
        <v>100</v>
      </c>
      <c r="P23" s="17">
        <v>100</v>
      </c>
      <c r="Q23" s="17">
        <v>100</v>
      </c>
      <c r="R23" s="17">
        <v>100</v>
      </c>
      <c r="S23" s="6" t="s">
        <v>89</v>
      </c>
    </row>
    <row r="24" spans="1:19" ht="138" customHeight="1" x14ac:dyDescent="0.25">
      <c r="A24" s="13" t="s">
        <v>29</v>
      </c>
      <c r="B24" s="21" t="s">
        <v>57</v>
      </c>
      <c r="C24" s="20" t="s">
        <v>75</v>
      </c>
      <c r="D24" s="13" t="s">
        <v>26</v>
      </c>
      <c r="E24" s="1">
        <f t="shared" si="3"/>
        <v>0</v>
      </c>
      <c r="F24" s="1" t="s">
        <v>27</v>
      </c>
      <c r="G24" s="1" t="s">
        <v>27</v>
      </c>
      <c r="H24" s="1" t="s">
        <v>27</v>
      </c>
      <c r="I24" s="1" t="s">
        <v>27</v>
      </c>
      <c r="J24" s="1" t="s">
        <v>27</v>
      </c>
      <c r="K24" s="10" t="s">
        <v>27</v>
      </c>
      <c r="L24" s="6" t="s">
        <v>30</v>
      </c>
      <c r="M24" s="17">
        <v>100</v>
      </c>
      <c r="N24" s="17">
        <v>100</v>
      </c>
      <c r="O24" s="18">
        <v>100</v>
      </c>
      <c r="P24" s="17">
        <v>100</v>
      </c>
      <c r="Q24" s="17">
        <v>100</v>
      </c>
      <c r="R24" s="17">
        <v>100</v>
      </c>
      <c r="S24" s="13" t="s">
        <v>47</v>
      </c>
    </row>
    <row r="25" spans="1:19" ht="38.25" x14ac:dyDescent="0.25">
      <c r="A25" s="13" t="s">
        <v>32</v>
      </c>
      <c r="B25" s="16" t="s">
        <v>35</v>
      </c>
      <c r="C25" s="13" t="s">
        <v>75</v>
      </c>
      <c r="D25" s="13" t="s">
        <v>64</v>
      </c>
      <c r="E25" s="1">
        <f t="shared" si="3"/>
        <v>0</v>
      </c>
      <c r="F25" s="1" t="s">
        <v>27</v>
      </c>
      <c r="G25" s="1" t="s">
        <v>27</v>
      </c>
      <c r="H25" s="1" t="s">
        <v>27</v>
      </c>
      <c r="I25" s="1" t="s">
        <v>27</v>
      </c>
      <c r="J25" s="1" t="s">
        <v>27</v>
      </c>
      <c r="K25" s="10" t="s">
        <v>27</v>
      </c>
      <c r="L25" s="6" t="s">
        <v>77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3" t="s">
        <v>68</v>
      </c>
    </row>
    <row r="26" spans="1:19" ht="114.75" x14ac:dyDescent="0.25">
      <c r="A26" s="13" t="s">
        <v>33</v>
      </c>
      <c r="B26" s="16" t="s">
        <v>37</v>
      </c>
      <c r="C26" s="13" t="s">
        <v>75</v>
      </c>
      <c r="D26" s="13" t="s">
        <v>63</v>
      </c>
      <c r="E26" s="1">
        <f t="shared" si="3"/>
        <v>0</v>
      </c>
      <c r="F26" s="1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0" t="s">
        <v>27</v>
      </c>
      <c r="L26" s="6" t="s">
        <v>78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3" t="s">
        <v>31</v>
      </c>
    </row>
    <row r="27" spans="1:19" ht="110.45" customHeight="1" x14ac:dyDescent="0.25">
      <c r="A27" s="13" t="s">
        <v>34</v>
      </c>
      <c r="B27" s="16" t="s">
        <v>39</v>
      </c>
      <c r="C27" s="13" t="s">
        <v>75</v>
      </c>
      <c r="D27" s="13" t="s">
        <v>63</v>
      </c>
      <c r="E27" s="1">
        <f t="shared" si="3"/>
        <v>0</v>
      </c>
      <c r="F27" s="1" t="s">
        <v>27</v>
      </c>
      <c r="G27" s="1" t="s">
        <v>27</v>
      </c>
      <c r="H27" s="1" t="s">
        <v>27</v>
      </c>
      <c r="I27" s="1" t="s">
        <v>27</v>
      </c>
      <c r="J27" s="1" t="s">
        <v>27</v>
      </c>
      <c r="K27" s="10" t="s">
        <v>27</v>
      </c>
      <c r="L27" s="6" t="s">
        <v>83</v>
      </c>
      <c r="M27" s="17">
        <v>6</v>
      </c>
      <c r="N27" s="17">
        <v>6</v>
      </c>
      <c r="O27" s="17">
        <v>6</v>
      </c>
      <c r="P27" s="17">
        <v>6</v>
      </c>
      <c r="Q27" s="17">
        <v>6</v>
      </c>
      <c r="R27" s="17">
        <v>6</v>
      </c>
      <c r="S27" s="13" t="s">
        <v>31</v>
      </c>
    </row>
    <row r="28" spans="1:19" ht="89.25" x14ac:dyDescent="0.25">
      <c r="A28" s="13" t="s">
        <v>36</v>
      </c>
      <c r="B28" s="16" t="s">
        <v>41</v>
      </c>
      <c r="C28" s="13" t="s">
        <v>75</v>
      </c>
      <c r="D28" s="13" t="s">
        <v>63</v>
      </c>
      <c r="E28" s="1">
        <f t="shared" si="3"/>
        <v>0</v>
      </c>
      <c r="F28" s="1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0" t="s">
        <v>27</v>
      </c>
      <c r="L28" s="6" t="s">
        <v>83</v>
      </c>
      <c r="M28" s="17">
        <v>6</v>
      </c>
      <c r="N28" s="17">
        <v>6</v>
      </c>
      <c r="O28" s="17">
        <v>6</v>
      </c>
      <c r="P28" s="17">
        <v>6</v>
      </c>
      <c r="Q28" s="17">
        <v>6</v>
      </c>
      <c r="R28" s="17">
        <v>6</v>
      </c>
      <c r="S28" s="13" t="s">
        <v>90</v>
      </c>
    </row>
    <row r="29" spans="1:19" ht="51" x14ac:dyDescent="0.25">
      <c r="A29" s="13" t="s">
        <v>38</v>
      </c>
      <c r="B29" s="16" t="s">
        <v>43</v>
      </c>
      <c r="C29" s="13" t="s">
        <v>75</v>
      </c>
      <c r="D29" s="13" t="s">
        <v>63</v>
      </c>
      <c r="E29" s="1">
        <f t="shared" si="3"/>
        <v>0</v>
      </c>
      <c r="F29" s="1" t="s">
        <v>27</v>
      </c>
      <c r="G29" s="1" t="s">
        <v>27</v>
      </c>
      <c r="H29" s="1" t="s">
        <v>27</v>
      </c>
      <c r="I29" s="1" t="s">
        <v>27</v>
      </c>
      <c r="J29" s="1" t="s">
        <v>27</v>
      </c>
      <c r="K29" s="10" t="s">
        <v>27</v>
      </c>
      <c r="L29" s="6" t="s">
        <v>44</v>
      </c>
      <c r="M29" s="17">
        <v>100</v>
      </c>
      <c r="N29" s="17">
        <v>100</v>
      </c>
      <c r="O29" s="17">
        <v>100</v>
      </c>
      <c r="P29" s="17">
        <v>100</v>
      </c>
      <c r="Q29" s="17">
        <v>100</v>
      </c>
      <c r="R29" s="17">
        <v>100</v>
      </c>
      <c r="S29" s="13" t="s">
        <v>90</v>
      </c>
    </row>
    <row r="30" spans="1:19" ht="135" customHeight="1" x14ac:dyDescent="0.25">
      <c r="A30" s="13" t="s">
        <v>40</v>
      </c>
      <c r="B30" s="16" t="s">
        <v>48</v>
      </c>
      <c r="C30" s="13" t="s">
        <v>75</v>
      </c>
      <c r="D30" s="13" t="s">
        <v>49</v>
      </c>
      <c r="E30" s="1">
        <f t="shared" si="3"/>
        <v>0</v>
      </c>
      <c r="F30" s="1" t="s">
        <v>27</v>
      </c>
      <c r="G30" s="1" t="s">
        <v>27</v>
      </c>
      <c r="H30" s="1" t="s">
        <v>27</v>
      </c>
      <c r="I30" s="1" t="s">
        <v>27</v>
      </c>
      <c r="J30" s="1" t="s">
        <v>27</v>
      </c>
      <c r="K30" s="10" t="s">
        <v>27</v>
      </c>
      <c r="L30" s="6" t="s">
        <v>79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3" t="s">
        <v>76</v>
      </c>
    </row>
    <row r="31" spans="1:19" ht="157.9" customHeight="1" x14ac:dyDescent="0.25">
      <c r="A31" s="13" t="s">
        <v>42</v>
      </c>
      <c r="B31" s="16" t="s">
        <v>73</v>
      </c>
      <c r="C31" s="13" t="s">
        <v>75</v>
      </c>
      <c r="D31" s="13" t="s">
        <v>64</v>
      </c>
      <c r="E31" s="1">
        <f t="shared" si="3"/>
        <v>0</v>
      </c>
      <c r="F31" s="1" t="s">
        <v>27</v>
      </c>
      <c r="G31" s="1" t="s">
        <v>27</v>
      </c>
      <c r="H31" s="1" t="s">
        <v>27</v>
      </c>
      <c r="I31" s="1" t="s">
        <v>27</v>
      </c>
      <c r="J31" s="1" t="s">
        <v>27</v>
      </c>
      <c r="K31" s="10" t="s">
        <v>27</v>
      </c>
      <c r="L31" s="6" t="s">
        <v>66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3" t="s">
        <v>50</v>
      </c>
    </row>
    <row r="32" spans="1:19" ht="144" customHeight="1" x14ac:dyDescent="0.25">
      <c r="A32" s="13" t="s">
        <v>45</v>
      </c>
      <c r="B32" s="16" t="s">
        <v>51</v>
      </c>
      <c r="C32" s="13" t="s">
        <v>75</v>
      </c>
      <c r="D32" s="13" t="s">
        <v>64</v>
      </c>
      <c r="E32" s="1">
        <f t="shared" si="3"/>
        <v>0</v>
      </c>
      <c r="F32" s="1" t="s">
        <v>27</v>
      </c>
      <c r="G32" s="1" t="s">
        <v>27</v>
      </c>
      <c r="H32" s="1" t="s">
        <v>27</v>
      </c>
      <c r="I32" s="1" t="s">
        <v>27</v>
      </c>
      <c r="J32" s="1" t="s">
        <v>27</v>
      </c>
      <c r="K32" s="10" t="s">
        <v>27</v>
      </c>
      <c r="L32" s="6" t="s">
        <v>80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3" t="s">
        <v>67</v>
      </c>
    </row>
    <row r="33" spans="1:19" ht="22.5" customHeight="1" x14ac:dyDescent="0.25">
      <c r="A33" s="32" t="s">
        <v>60</v>
      </c>
      <c r="B33" s="32" t="s">
        <v>52</v>
      </c>
      <c r="C33" s="32" t="s">
        <v>75</v>
      </c>
      <c r="D33" s="69" t="s">
        <v>100</v>
      </c>
      <c r="E33" s="1">
        <v>149.69999999999999</v>
      </c>
      <c r="F33" s="1">
        <v>0</v>
      </c>
      <c r="G33" s="1">
        <v>0</v>
      </c>
      <c r="H33" s="1">
        <v>0</v>
      </c>
      <c r="I33" s="1">
        <v>149.69999999999999</v>
      </c>
      <c r="J33" s="1">
        <v>0</v>
      </c>
      <c r="K33" s="10">
        <v>0</v>
      </c>
      <c r="L33" s="26" t="s">
        <v>82</v>
      </c>
      <c r="M33" s="26">
        <v>100</v>
      </c>
      <c r="N33" s="26">
        <v>100</v>
      </c>
      <c r="O33" s="26">
        <v>100</v>
      </c>
      <c r="P33" s="26">
        <v>100</v>
      </c>
      <c r="Q33" s="26">
        <v>100</v>
      </c>
      <c r="R33" s="26">
        <v>100</v>
      </c>
      <c r="S33" s="32" t="s">
        <v>47</v>
      </c>
    </row>
    <row r="34" spans="1:19" ht="26.25" customHeight="1" x14ac:dyDescent="0.25">
      <c r="A34" s="66"/>
      <c r="B34" s="66"/>
      <c r="C34" s="66"/>
      <c r="D34" s="70" t="s">
        <v>46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0">
        <v>0</v>
      </c>
      <c r="L34" s="27"/>
      <c r="M34" s="27"/>
      <c r="N34" s="27"/>
      <c r="O34" s="27"/>
      <c r="P34" s="27"/>
      <c r="Q34" s="27"/>
      <c r="R34" s="27"/>
      <c r="S34" s="66"/>
    </row>
    <row r="35" spans="1:19" ht="53.25" customHeight="1" x14ac:dyDescent="0.25">
      <c r="A35" s="66"/>
      <c r="B35" s="66"/>
      <c r="C35" s="66"/>
      <c r="D35" s="70" t="s">
        <v>92</v>
      </c>
      <c r="E35" s="1">
        <f t="shared" si="3"/>
        <v>149.69999999999999</v>
      </c>
      <c r="F35" s="1">
        <v>0</v>
      </c>
      <c r="G35" s="1">
        <v>0</v>
      </c>
      <c r="H35" s="1">
        <v>0</v>
      </c>
      <c r="I35" s="1">
        <v>149.69999999999999</v>
      </c>
      <c r="J35" s="1">
        <v>0</v>
      </c>
      <c r="K35" s="10">
        <v>0</v>
      </c>
      <c r="L35" s="27"/>
      <c r="M35" s="27"/>
      <c r="N35" s="27"/>
      <c r="O35" s="27"/>
      <c r="P35" s="27"/>
      <c r="Q35" s="27"/>
      <c r="R35" s="27"/>
      <c r="S35" s="66"/>
    </row>
    <row r="36" spans="1:19" ht="24" customHeight="1" x14ac:dyDescent="0.25">
      <c r="A36" s="33"/>
      <c r="B36" s="33"/>
      <c r="C36" s="33"/>
      <c r="D36" s="70" t="s">
        <v>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/>
      <c r="M36" s="28"/>
      <c r="N36" s="28"/>
      <c r="O36" s="28"/>
      <c r="P36" s="28"/>
      <c r="Q36" s="28"/>
      <c r="R36" s="28"/>
      <c r="S36" s="33"/>
    </row>
    <row r="37" spans="1:19" ht="124.5" customHeight="1" x14ac:dyDescent="0.25">
      <c r="A37" s="13" t="s">
        <v>61</v>
      </c>
      <c r="B37" s="16" t="s">
        <v>53</v>
      </c>
      <c r="C37" s="20" t="s">
        <v>75</v>
      </c>
      <c r="D37" s="13" t="s">
        <v>64</v>
      </c>
      <c r="E37" s="1">
        <f t="shared" si="3"/>
        <v>0</v>
      </c>
      <c r="F37" s="1" t="s">
        <v>27</v>
      </c>
      <c r="G37" s="1" t="s">
        <v>27</v>
      </c>
      <c r="H37" s="1" t="s">
        <v>27</v>
      </c>
      <c r="I37" s="1" t="s">
        <v>27</v>
      </c>
      <c r="J37" s="1" t="s">
        <v>27</v>
      </c>
      <c r="K37" s="10" t="s">
        <v>27</v>
      </c>
      <c r="L37" s="6" t="s">
        <v>81</v>
      </c>
      <c r="M37" s="18">
        <v>1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3" t="s">
        <v>91</v>
      </c>
    </row>
    <row r="38" spans="1:19" ht="24" customHeight="1" x14ac:dyDescent="0.25">
      <c r="A38" s="32" t="s">
        <v>93</v>
      </c>
      <c r="B38" s="32" t="s">
        <v>94</v>
      </c>
      <c r="C38" s="32" t="s">
        <v>75</v>
      </c>
      <c r="D38" s="69" t="s">
        <v>100</v>
      </c>
      <c r="E38" s="1">
        <f t="shared" ref="E38:K38" si="7">E39+E40</f>
        <v>17704</v>
      </c>
      <c r="F38" s="1">
        <f t="shared" si="7"/>
        <v>0</v>
      </c>
      <c r="G38" s="1">
        <f t="shared" si="7"/>
        <v>0</v>
      </c>
      <c r="H38" s="1">
        <f t="shared" si="7"/>
        <v>0</v>
      </c>
      <c r="I38" s="1">
        <f t="shared" si="7"/>
        <v>17704</v>
      </c>
      <c r="J38" s="1">
        <f t="shared" si="7"/>
        <v>0</v>
      </c>
      <c r="K38" s="10">
        <f t="shared" si="7"/>
        <v>0</v>
      </c>
      <c r="L38" s="26" t="s">
        <v>96</v>
      </c>
      <c r="M38" s="71" t="s">
        <v>27</v>
      </c>
      <c r="N38" s="71" t="s">
        <v>27</v>
      </c>
      <c r="O38" s="71" t="s">
        <v>27</v>
      </c>
      <c r="P38" s="71">
        <v>4</v>
      </c>
      <c r="Q38" s="71" t="s">
        <v>27</v>
      </c>
      <c r="R38" s="71" t="s">
        <v>27</v>
      </c>
      <c r="S38" s="32" t="s">
        <v>47</v>
      </c>
    </row>
    <row r="39" spans="1:19" ht="42.75" customHeight="1" x14ac:dyDescent="0.25">
      <c r="A39" s="66"/>
      <c r="B39" s="66"/>
      <c r="C39" s="66"/>
      <c r="D39" s="70" t="s">
        <v>46</v>
      </c>
      <c r="E39" s="72">
        <f>F39+G39+H39+I39+J39+K39</f>
        <v>8546.5</v>
      </c>
      <c r="F39" s="72">
        <v>0</v>
      </c>
      <c r="G39" s="72">
        <v>0</v>
      </c>
      <c r="H39" s="72">
        <v>0</v>
      </c>
      <c r="I39" s="72">
        <v>8546.5</v>
      </c>
      <c r="J39" s="72">
        <v>0</v>
      </c>
      <c r="K39" s="73">
        <v>0</v>
      </c>
      <c r="L39" s="27"/>
      <c r="M39" s="74"/>
      <c r="N39" s="74"/>
      <c r="O39" s="74"/>
      <c r="P39" s="74"/>
      <c r="Q39" s="74"/>
      <c r="R39" s="74"/>
      <c r="S39" s="66"/>
    </row>
    <row r="40" spans="1:19" ht="30.75" customHeight="1" x14ac:dyDescent="0.25">
      <c r="A40" s="33"/>
      <c r="B40" s="33"/>
      <c r="C40" s="33"/>
      <c r="D40" s="70" t="s">
        <v>92</v>
      </c>
      <c r="E40" s="72">
        <f>F40+G40+H40+I40+J40+K40</f>
        <v>9157.5</v>
      </c>
      <c r="F40" s="72">
        <v>0</v>
      </c>
      <c r="G40" s="72">
        <v>0</v>
      </c>
      <c r="H40" s="72">
        <v>0</v>
      </c>
      <c r="I40" s="72">
        <v>9157.5</v>
      </c>
      <c r="J40" s="72">
        <v>0</v>
      </c>
      <c r="K40" s="73">
        <v>0</v>
      </c>
      <c r="L40" s="28"/>
      <c r="M40" s="75"/>
      <c r="N40" s="75"/>
      <c r="O40" s="75"/>
      <c r="P40" s="75"/>
      <c r="Q40" s="75"/>
      <c r="R40" s="75"/>
      <c r="S40" s="33"/>
    </row>
    <row r="41" spans="1:19" x14ac:dyDescent="0.25">
      <c r="A41" s="46"/>
      <c r="B41" s="51" t="s">
        <v>54</v>
      </c>
      <c r="C41" s="54"/>
      <c r="D41" s="13" t="s">
        <v>95</v>
      </c>
      <c r="E41" s="76">
        <f t="shared" si="3"/>
        <v>44730.790000000008</v>
      </c>
      <c r="F41" s="76">
        <f>F43+F44</f>
        <v>5613.3899999999994</v>
      </c>
      <c r="G41" s="76">
        <f>G43+G44</f>
        <v>6007.91</v>
      </c>
      <c r="H41" s="76">
        <f>H43+H44</f>
        <v>4591.0599999999995</v>
      </c>
      <c r="I41" s="76">
        <f>I43+I44</f>
        <v>21508.010000000002</v>
      </c>
      <c r="J41" s="76">
        <f t="shared" ref="J41:K41" si="8">J43+J44</f>
        <v>3436.48</v>
      </c>
      <c r="K41" s="77">
        <f t="shared" si="8"/>
        <v>3573.94</v>
      </c>
      <c r="L41" s="56"/>
      <c r="M41" s="49"/>
      <c r="N41" s="49"/>
      <c r="O41" s="57"/>
      <c r="P41" s="49"/>
      <c r="Q41" s="49"/>
      <c r="R41" s="49"/>
      <c r="S41" s="45"/>
    </row>
    <row r="42" spans="1:19" x14ac:dyDescent="0.25">
      <c r="A42" s="47"/>
      <c r="B42" s="52"/>
      <c r="C42" s="54"/>
      <c r="D42" s="78" t="s">
        <v>13</v>
      </c>
      <c r="E42" s="76"/>
      <c r="F42" s="76"/>
      <c r="G42" s="76"/>
      <c r="H42" s="76"/>
      <c r="I42" s="76"/>
      <c r="J42" s="76"/>
      <c r="K42" s="77"/>
      <c r="L42" s="56"/>
      <c r="M42" s="50"/>
      <c r="N42" s="50"/>
      <c r="O42" s="58"/>
      <c r="P42" s="50"/>
      <c r="Q42" s="50"/>
      <c r="R42" s="50"/>
      <c r="S42" s="45"/>
    </row>
    <row r="43" spans="1:19" x14ac:dyDescent="0.25">
      <c r="A43" s="47"/>
      <c r="B43" s="52"/>
      <c r="C43" s="54"/>
      <c r="D43" s="78" t="s">
        <v>14</v>
      </c>
      <c r="E43" s="76">
        <f>SUM(F43:K43)</f>
        <v>35573.29</v>
      </c>
      <c r="F43" s="76">
        <f>F20</f>
        <v>5613.3899999999994</v>
      </c>
      <c r="G43" s="76">
        <f t="shared" ref="G43:K43" si="9">G20</f>
        <v>6007.91</v>
      </c>
      <c r="H43" s="76">
        <f>H20</f>
        <v>4591.0599999999995</v>
      </c>
      <c r="I43" s="76">
        <f>I39+I20+I18+I35</f>
        <v>12350.51</v>
      </c>
      <c r="J43" s="76">
        <f t="shared" si="9"/>
        <v>3436.48</v>
      </c>
      <c r="K43" s="76">
        <f t="shared" si="9"/>
        <v>3573.94</v>
      </c>
      <c r="L43" s="56"/>
      <c r="M43" s="50"/>
      <c r="N43" s="50"/>
      <c r="O43" s="58"/>
      <c r="P43" s="50"/>
      <c r="Q43" s="50"/>
      <c r="R43" s="50"/>
      <c r="S43" s="45"/>
    </row>
    <row r="44" spans="1:19" x14ac:dyDescent="0.25">
      <c r="A44" s="48"/>
      <c r="B44" s="53"/>
      <c r="C44" s="55"/>
      <c r="D44" s="78" t="s">
        <v>92</v>
      </c>
      <c r="E44" s="76">
        <f>SUM(F44:K44)</f>
        <v>9157.5</v>
      </c>
      <c r="F44" s="76">
        <v>0</v>
      </c>
      <c r="G44" s="76">
        <v>0</v>
      </c>
      <c r="H44" s="76">
        <v>0</v>
      </c>
      <c r="I44" s="76">
        <f>I40</f>
        <v>9157.5</v>
      </c>
      <c r="J44" s="76">
        <v>0</v>
      </c>
      <c r="K44" s="77">
        <v>0</v>
      </c>
      <c r="L44" s="56"/>
      <c r="M44" s="50"/>
      <c r="N44" s="50"/>
      <c r="O44" s="58"/>
      <c r="P44" s="50"/>
      <c r="Q44" s="50"/>
      <c r="R44" s="50"/>
      <c r="S44" s="45"/>
    </row>
    <row r="47" spans="1:19" x14ac:dyDescent="0.25">
      <c r="D47" s="12"/>
    </row>
  </sheetData>
  <mergeCells count="72">
    <mergeCell ref="N38:N40"/>
    <mergeCell ref="A38:A40"/>
    <mergeCell ref="B38:B40"/>
    <mergeCell ref="C38:C40"/>
    <mergeCell ref="L38:L40"/>
    <mergeCell ref="M38:M40"/>
    <mergeCell ref="S38:S40"/>
    <mergeCell ref="R38:R40"/>
    <mergeCell ref="Q38:Q40"/>
    <mergeCell ref="P38:P40"/>
    <mergeCell ref="O38:O40"/>
    <mergeCell ref="O19:O20"/>
    <mergeCell ref="P19:P20"/>
    <mergeCell ref="Q19:Q20"/>
    <mergeCell ref="R19:R20"/>
    <mergeCell ref="P1:S1"/>
    <mergeCell ref="S13:S16"/>
    <mergeCell ref="S8:S9"/>
    <mergeCell ref="R13:R16"/>
    <mergeCell ref="L2:S2"/>
    <mergeCell ref="S19:S22"/>
    <mergeCell ref="L19:L20"/>
    <mergeCell ref="M19:M20"/>
    <mergeCell ref="N19:N20"/>
    <mergeCell ref="S17:S18"/>
    <mergeCell ref="Q13:Q16"/>
    <mergeCell ref="L3:S3"/>
    <mergeCell ref="S41:S44"/>
    <mergeCell ref="A41:A44"/>
    <mergeCell ref="Q41:Q44"/>
    <mergeCell ref="R41:R44"/>
    <mergeCell ref="P41:P44"/>
    <mergeCell ref="B41:B44"/>
    <mergeCell ref="C41:C44"/>
    <mergeCell ref="L41:L44"/>
    <mergeCell ref="M41:M44"/>
    <mergeCell ref="N41:N44"/>
    <mergeCell ref="O41:O44"/>
    <mergeCell ref="B13:B16"/>
    <mergeCell ref="A17:A18"/>
    <mergeCell ref="B17:B18"/>
    <mergeCell ref="C17:C18"/>
    <mergeCell ref="A19:A20"/>
    <mergeCell ref="B19:B20"/>
    <mergeCell ref="C19:C20"/>
    <mergeCell ref="B11:S11"/>
    <mergeCell ref="B12:S12"/>
    <mergeCell ref="O13:O16"/>
    <mergeCell ref="P13:P16"/>
    <mergeCell ref="A5:S5"/>
    <mergeCell ref="A6:S6"/>
    <mergeCell ref="A8:A9"/>
    <mergeCell ref="B8:B9"/>
    <mergeCell ref="C8:C9"/>
    <mergeCell ref="E8:K8"/>
    <mergeCell ref="L8:R8"/>
    <mergeCell ref="A13:A16"/>
    <mergeCell ref="C13:C16"/>
    <mergeCell ref="L13:L16"/>
    <mergeCell ref="M13:M16"/>
    <mergeCell ref="N13:N16"/>
    <mergeCell ref="S33:S36"/>
    <mergeCell ref="R33:R36"/>
    <mergeCell ref="Q33:Q36"/>
    <mergeCell ref="P33:P36"/>
    <mergeCell ref="O33:O36"/>
    <mergeCell ref="N33:N36"/>
    <mergeCell ref="A33:A36"/>
    <mergeCell ref="B33:B36"/>
    <mergeCell ref="C33:C36"/>
    <mergeCell ref="L33:L36"/>
    <mergeCell ref="M33:M36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horizontalDpi="4294967295" verticalDpi="4294967295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Adm#Econom#7</cp:lastModifiedBy>
  <cp:lastPrinted>2022-10-10T12:31:45Z</cp:lastPrinted>
  <dcterms:created xsi:type="dcterms:W3CDTF">2016-08-19T05:57:27Z</dcterms:created>
  <dcterms:modified xsi:type="dcterms:W3CDTF">2023-01-16T14:46:44Z</dcterms:modified>
</cp:coreProperties>
</file>