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на 01.01.2019 " sheetId="1" r:id="rId1"/>
  </sheets>
  <definedNames>
    <definedName name="_xlnm.Print_Titles" localSheetId="0">'на 01.01.2019 '!$3:$5</definedName>
    <definedName name="_xlnm.Print_Area" localSheetId="0">'на 01.01.2019 '!$A$1:$N$44</definedName>
  </definedNames>
  <calcPr fullCalcOnLoad="1"/>
</workbook>
</file>

<file path=xl/sharedStrings.xml><?xml version="1.0" encoding="utf-8"?>
<sst xmlns="http://schemas.openxmlformats.org/spreadsheetml/2006/main" count="105" uniqueCount="98">
  <si>
    <t>Наименование муниципальной программы/ подпрограммы</t>
  </si>
  <si>
    <t>Куратор муниципальной программы/     подпрограммы</t>
  </si>
  <si>
    <t>Всего</t>
  </si>
  <si>
    <t>ФБ</t>
  </si>
  <si>
    <t>ОБ</t>
  </si>
  <si>
    <t>МБ</t>
  </si>
  <si>
    <t>Израсходовано на реализацию муниципальной программы/подпрограммы, тыс. рублей</t>
  </si>
  <si>
    <t>Запланировано на реализацию муниципальной программы/подпрограммы,                                                                  тыс. рублей</t>
  </si>
  <si>
    <t>Процент выполнения</t>
  </si>
  <si>
    <t>1.</t>
  </si>
  <si>
    <t>МП "Развитие образования ЗАТО Видяево"</t>
  </si>
  <si>
    <t>1.1.</t>
  </si>
  <si>
    <t>Подпрограмма "Модернизация образования ЗАТО Видяево"</t>
  </si>
  <si>
    <t>1.2.</t>
  </si>
  <si>
    <t>Подпрограмма "Молодежная политика ЗАТО Видяево</t>
  </si>
  <si>
    <t>1.3.</t>
  </si>
  <si>
    <t>ВЦП "Методическое, информационно-техническое обеспечение деятельности муниципальных образовательных организаций ЗАТО Видяево»</t>
  </si>
  <si>
    <t>2.</t>
  </si>
  <si>
    <t>МП «Развитие физической культуры и спорта ЗАТО Видяево»</t>
  </si>
  <si>
    <t>3.</t>
  </si>
  <si>
    <t>МП «Развитие культуры и сохранение культурного наследия ЗАТО Видяево»</t>
  </si>
  <si>
    <t>4.</t>
  </si>
  <si>
    <t>МП «Социальная поддержка граждан»</t>
  </si>
  <si>
    <t xml:space="preserve">Отдел образования культуры спорта и молодежной политики администрации ЗАТО Видяево </t>
  </si>
  <si>
    <t>4.1.</t>
  </si>
  <si>
    <t>Подпрограмма «Дополнительные меры социальной поддержки отдельных категорий граждан ЗАТО Видяево»</t>
  </si>
  <si>
    <t>4.2.</t>
  </si>
  <si>
    <t>Подпрограмма «Обеспечение выполнения государственных полномочий по опеке и попечительству на территории ЗАТО Видяево»</t>
  </si>
  <si>
    <t>5.</t>
  </si>
  <si>
    <t>МП «Обеспечение комфортной среды проживания населения муниципального образования ЗАТО Видяево»</t>
  </si>
  <si>
    <t>5.1.</t>
  </si>
  <si>
    <t>Подпрограмма «Развитие жилищно-коммунального комплекса ЗАТО Видяево»</t>
  </si>
  <si>
    <t>5.2.</t>
  </si>
  <si>
    <t>Подпрограмма «Благоустройство территории  ЗАТО Видяево»</t>
  </si>
  <si>
    <t>5.3.</t>
  </si>
  <si>
    <t>Подпрограмма «Капитальный и текущий ремонт объектов муниципальной собственности ЗАТО Видяево»</t>
  </si>
  <si>
    <t>ВЦП «Обеспечение выполнения муниципальных услуг (работ) для комфортного проживания населения ЗАТО Видяево»</t>
  </si>
  <si>
    <t>5.4.</t>
  </si>
  <si>
    <t>6.</t>
  </si>
  <si>
    <t>МП «Обеспечение общественного порядка и безопасности населения муниципального образования ЗАТО Видяево»</t>
  </si>
  <si>
    <t>Подпрограмма «Предупреждение и ликвидация последствий чрезвычайных ситуаций, обеспечение условий для нормальной жизнедеятельности населения ЗАТО Видяево»</t>
  </si>
  <si>
    <t>Подпрограмма «Противодействие коррупции в ЗАТО Видяево»</t>
  </si>
  <si>
    <t>Подпрограмма «Профилактика правонарушений и обеспечение общественной безопасности в ЗАТО Видяево»</t>
  </si>
  <si>
    <t>6.1.</t>
  </si>
  <si>
    <t>6.2.</t>
  </si>
  <si>
    <t>6.3.</t>
  </si>
  <si>
    <t>7.</t>
  </si>
  <si>
    <t>МП «Охрана окружающей среды ЗАТО Видяево»</t>
  </si>
  <si>
    <t>8.</t>
  </si>
  <si>
    <t>МП «Развитие транспортной системы ЗАТО Видяево»</t>
  </si>
  <si>
    <t>Подпрограмма «Развитие транспортной инфраструктуры ЗАТО Видяево»</t>
  </si>
  <si>
    <t>Подпрограмма «Повышение безопасности дорожного движения и снижения дорожно-транспортного травматизма в ЗАТО Видяево»</t>
  </si>
  <si>
    <t>8.1.</t>
  </si>
  <si>
    <t>8.2.</t>
  </si>
  <si>
    <t>9.</t>
  </si>
  <si>
    <t>МП «Энергоэффективность и развитие энергетики ЗАТО Видяево»</t>
  </si>
  <si>
    <t>Подпрограмма «Энергосбережение и повышение энергетической эффективности в муниципальном образовании  ЗАТО Видяево»</t>
  </si>
  <si>
    <t>Подпрограмма «Подготовка объектов и систем жизнеобеспечения на территории ЗАТО Видяево к работе в осенне-зимний период»</t>
  </si>
  <si>
    <t>9.1.</t>
  </si>
  <si>
    <t>9.2.</t>
  </si>
  <si>
    <t>10.</t>
  </si>
  <si>
    <t>МП «Развитие малого и среднего предпринимательства ЗАТО Видяево»</t>
  </si>
  <si>
    <t>11.</t>
  </si>
  <si>
    <t>МП «Информационное общество ЗАТО Видяево»</t>
  </si>
  <si>
    <t>Подпрограмма «Информирование населения о деятельности органов местного самоуправления  ЗАТО Видяево»</t>
  </si>
  <si>
    <t>Подпрограмма «Развитие информационного общества в ЗАТО Видяево»</t>
  </si>
  <si>
    <t>11.1.</t>
  </si>
  <si>
    <t>11.2.</t>
  </si>
  <si>
    <t>12.</t>
  </si>
  <si>
    <t>МП «Управление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Видяево»</t>
  </si>
  <si>
    <t xml:space="preserve">Подпрограмма «Повышение эффективности бюджетных расходов в ЗАТО Видяево»  </t>
  </si>
  <si>
    <t>ВЦП «Обеспечение качественного и эффективного управления бюджетными средствами ЗАТО Видяево»</t>
  </si>
  <si>
    <t xml:space="preserve">Муниципальное казенное учреждение "Финансовый отдел Администрации ЗАТО Видяево " </t>
  </si>
  <si>
    <t>12.2.</t>
  </si>
  <si>
    <t>12.1.</t>
  </si>
  <si>
    <t>13.</t>
  </si>
  <si>
    <t xml:space="preserve">МП «Эффективное муниципальное управление в ЗАТО Видяево»          </t>
  </si>
  <si>
    <t>Подпрограмма «Развитие земельно-имущественных отношений на территории  ЗАТО Видяево»</t>
  </si>
  <si>
    <t>Подпрограмма «Развитие муниципальной службы в городском округе ЗАТО Видяево»</t>
  </si>
  <si>
    <t>ВЦП «Обеспечение деятельности Администрации ЗАТО Видяево»</t>
  </si>
  <si>
    <t>13.2.</t>
  </si>
  <si>
    <t>13.3.</t>
  </si>
  <si>
    <t>13.1.</t>
  </si>
  <si>
    <t>14.</t>
  </si>
  <si>
    <t>Ведущий специалист по ГО и ЧС Администрации ЗАТО Видяево</t>
  </si>
  <si>
    <t>ВС</t>
  </si>
  <si>
    <t>13.4.</t>
  </si>
  <si>
    <t>ВЦП «Осуществление финансово-экономических функций и бухгалтерского обслуживания муниципальных учреждений ЗАТО Видяево»</t>
  </si>
  <si>
    <t>№                   п/п</t>
  </si>
  <si>
    <t>ИТОГО</t>
  </si>
  <si>
    <t xml:space="preserve">Заместитель Главы администрации  ЗАТО Видяево (по социальным вопросам) </t>
  </si>
  <si>
    <t xml:space="preserve">Отдел экономического развития и муниципального имущества Администрации ЗАТО Видяево </t>
  </si>
  <si>
    <t>Отдел организационно-правовой работы дминистрации ЗАТО Видяево</t>
  </si>
  <si>
    <t>Отдел бюджетного планирования, учета и отчетности Администрации ЗАТО Видяево</t>
  </si>
  <si>
    <t xml:space="preserve">Отдел  экономического развития и муниципального имущества Администрации ЗАТО Видяево </t>
  </si>
  <si>
    <t>МП «Формирование комфортной городской среды на территории ЗАТО Видяево» на 2018 -2022 годы</t>
  </si>
  <si>
    <t>258,14</t>
  </si>
  <si>
    <t>Мониторинг реализации муниципальных программ ЗАТО Видяево за 2018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01.01.2019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</si>
</sst>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Border="1" applyAlignment="1">
      <alignment vertical="top"/>
    </xf>
    <xf numFmtId="0" fontId="3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7" fillId="33" borderId="10" xfId="0" applyFont="1" applyFill="1" applyBorder="1" applyAlignment="1">
      <alignment vertical="top" wrapText="1"/>
    </xf>
    <xf numFmtId="4" fontId="37" fillId="33" borderId="10" xfId="0" applyNumberFormat="1" applyFont="1" applyFill="1" applyBorder="1" applyAlignment="1">
      <alignment/>
    </xf>
    <xf numFmtId="10" fontId="37" fillId="33" borderId="10" xfId="0" applyNumberFormat="1" applyFont="1" applyFill="1" applyBorder="1" applyAlignment="1">
      <alignment/>
    </xf>
    <xf numFmtId="4" fontId="37" fillId="33" borderId="11" xfId="0" applyNumberFormat="1" applyFont="1" applyFill="1" applyBorder="1" applyAlignment="1">
      <alignment/>
    </xf>
    <xf numFmtId="2" fontId="37" fillId="33" borderId="10" xfId="0" applyNumberFormat="1" applyFont="1" applyFill="1" applyBorder="1" applyAlignment="1">
      <alignment/>
    </xf>
    <xf numFmtId="4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 vertical="center" wrapText="1"/>
    </xf>
    <xf numFmtId="0" fontId="37" fillId="33" borderId="0" xfId="0" applyFont="1" applyFill="1" applyAlignment="1">
      <alignment vertical="top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vertical="center" wrapText="1"/>
    </xf>
    <xf numFmtId="0" fontId="37" fillId="33" borderId="12" xfId="0" applyFont="1" applyFill="1" applyBorder="1" applyAlignment="1">
      <alignment vertical="top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37" fillId="33" borderId="10" xfId="0" applyFont="1" applyFill="1" applyBorder="1" applyAlignment="1">
      <alignment horizontal="left" vertical="top"/>
    </xf>
    <xf numFmtId="0" fontId="37" fillId="33" borderId="13" xfId="0" applyFont="1" applyFill="1" applyBorder="1" applyAlignment="1">
      <alignment horizontal="left" vertical="top"/>
    </xf>
    <xf numFmtId="0" fontId="37" fillId="33" borderId="13" xfId="0" applyNumberFormat="1" applyFont="1" applyFill="1" applyBorder="1" applyAlignment="1">
      <alignment horizontal="left" vertical="top"/>
    </xf>
    <xf numFmtId="0" fontId="37" fillId="33" borderId="12" xfId="0" applyFont="1" applyFill="1" applyBorder="1" applyAlignment="1">
      <alignment horizontal="left" vertical="top"/>
    </xf>
    <xf numFmtId="0" fontId="38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FH4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140625" style="0" customWidth="1"/>
    <col min="2" max="2" width="42.140625" style="0" customWidth="1"/>
    <col min="3" max="3" width="17.7109375" style="0" customWidth="1"/>
    <col min="4" max="4" width="12.28125" style="7" customWidth="1"/>
    <col min="5" max="5" width="14.00390625" style="7" customWidth="1"/>
    <col min="6" max="6" width="13.00390625" style="7" customWidth="1"/>
    <col min="7" max="7" width="13.28125" style="7" customWidth="1"/>
    <col min="8" max="8" width="11.421875" style="7" customWidth="1"/>
    <col min="9" max="9" width="11.57421875" style="7" customWidth="1"/>
    <col min="10" max="10" width="12.421875" style="7" customWidth="1"/>
    <col min="11" max="11" width="14.421875" style="7" customWidth="1"/>
    <col min="12" max="12" width="13.140625" style="7" customWidth="1"/>
    <col min="13" max="13" width="12.7109375" style="7" customWidth="1"/>
    <col min="14" max="14" width="14.7109375" style="7" customWidth="1"/>
    <col min="15" max="164" width="9.140625" style="6" customWidth="1"/>
  </cols>
  <sheetData>
    <row r="2" spans="1:14" ht="34.5" customHeight="1">
      <c r="A2" s="26" t="s">
        <v>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48.75" customHeight="1">
      <c r="A3" s="27" t="s">
        <v>88</v>
      </c>
      <c r="B3" s="28" t="s">
        <v>0</v>
      </c>
      <c r="C3" s="27" t="s">
        <v>1</v>
      </c>
      <c r="D3" s="27" t="s">
        <v>7</v>
      </c>
      <c r="E3" s="27"/>
      <c r="F3" s="27"/>
      <c r="G3" s="27"/>
      <c r="H3" s="27"/>
      <c r="I3" s="27" t="s">
        <v>6</v>
      </c>
      <c r="J3" s="27"/>
      <c r="K3" s="27"/>
      <c r="L3" s="27"/>
      <c r="M3" s="27"/>
      <c r="N3" s="27" t="s">
        <v>8</v>
      </c>
    </row>
    <row r="4" spans="1:14" ht="15.75">
      <c r="A4" s="27"/>
      <c r="B4" s="28"/>
      <c r="C4" s="27"/>
      <c r="D4" s="1" t="s">
        <v>2</v>
      </c>
      <c r="E4" s="2" t="s">
        <v>3</v>
      </c>
      <c r="F4" s="2" t="s">
        <v>4</v>
      </c>
      <c r="G4" s="2" t="s">
        <v>5</v>
      </c>
      <c r="H4" s="2" t="s">
        <v>85</v>
      </c>
      <c r="I4" s="1" t="s">
        <v>2</v>
      </c>
      <c r="J4" s="2" t="s">
        <v>3</v>
      </c>
      <c r="K4" s="2" t="s">
        <v>4</v>
      </c>
      <c r="L4" s="2" t="s">
        <v>5</v>
      </c>
      <c r="M4" s="2" t="s">
        <v>85</v>
      </c>
      <c r="N4" s="27"/>
    </row>
    <row r="5" spans="1:14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</row>
    <row r="6" spans="1:14" ht="20.25" customHeight="1">
      <c r="A6" s="22" t="s">
        <v>9</v>
      </c>
      <c r="B6" s="8" t="s">
        <v>10</v>
      </c>
      <c r="C6" s="29" t="s">
        <v>23</v>
      </c>
      <c r="D6" s="9">
        <f>D7+D8+D9</f>
        <v>201632.7</v>
      </c>
      <c r="E6" s="9">
        <f>E7+E8+E9</f>
        <v>0</v>
      </c>
      <c r="F6" s="9">
        <f>F7+F8+F9</f>
        <v>125187.76</v>
      </c>
      <c r="G6" s="9">
        <f>G7+G8+G9</f>
        <v>76444.94</v>
      </c>
      <c r="H6" s="9">
        <f>H7+H8+H9</f>
        <v>0</v>
      </c>
      <c r="I6" s="9">
        <f>I7+I8+I9</f>
        <v>200128.88999999998</v>
      </c>
      <c r="J6" s="9">
        <f>J7+J8+J9</f>
        <v>0</v>
      </c>
      <c r="K6" s="9">
        <f>K7+K8+K9</f>
        <v>124085.3</v>
      </c>
      <c r="L6" s="9">
        <f>L7+L8+L9</f>
        <v>76043.59</v>
      </c>
      <c r="M6" s="9">
        <f>M7+M8+M9</f>
        <v>0</v>
      </c>
      <c r="N6" s="10">
        <f>I6/D6</f>
        <v>0.9925418347321638</v>
      </c>
    </row>
    <row r="7" spans="1:14" ht="34.5" customHeight="1">
      <c r="A7" s="22" t="s">
        <v>11</v>
      </c>
      <c r="B7" s="8" t="s">
        <v>12</v>
      </c>
      <c r="C7" s="30"/>
      <c r="D7" s="9">
        <v>190086.41</v>
      </c>
      <c r="E7" s="9"/>
      <c r="F7" s="9">
        <v>124929.62</v>
      </c>
      <c r="G7" s="11">
        <f>D7-E7-F7-H7</f>
        <v>65156.79000000001</v>
      </c>
      <c r="H7" s="9"/>
      <c r="I7" s="9">
        <v>188983.9</v>
      </c>
      <c r="J7" s="9"/>
      <c r="K7" s="9">
        <v>123827.16</v>
      </c>
      <c r="L7" s="11">
        <f>I7-J7-K7-M7</f>
        <v>65156.73999999999</v>
      </c>
      <c r="M7" s="12"/>
      <c r="N7" s="10">
        <f aca="true" t="shared" si="0" ref="N7:N44">I7/D7</f>
        <v>0.994199953589528</v>
      </c>
    </row>
    <row r="8" spans="1:14" ht="34.5" customHeight="1">
      <c r="A8" s="22" t="s">
        <v>13</v>
      </c>
      <c r="B8" s="8" t="s">
        <v>14</v>
      </c>
      <c r="C8" s="30"/>
      <c r="D8" s="13">
        <v>1224.76</v>
      </c>
      <c r="E8" s="9"/>
      <c r="F8" s="13" t="s">
        <v>96</v>
      </c>
      <c r="G8" s="11">
        <f>D8-E8-F8-H8</f>
        <v>966.62</v>
      </c>
      <c r="H8" s="9"/>
      <c r="I8" s="13">
        <v>1220.94</v>
      </c>
      <c r="J8" s="9"/>
      <c r="K8" s="13">
        <v>258.14</v>
      </c>
      <c r="L8" s="11">
        <f>I8-J8-K8-M8</f>
        <v>962.8000000000001</v>
      </c>
      <c r="M8" s="12"/>
      <c r="N8" s="10">
        <f t="shared" si="0"/>
        <v>0.996881021587903</v>
      </c>
    </row>
    <row r="9" spans="1:14" ht="66" customHeight="1">
      <c r="A9" s="22" t="s">
        <v>15</v>
      </c>
      <c r="B9" s="8" t="s">
        <v>16</v>
      </c>
      <c r="C9" s="30"/>
      <c r="D9" s="9">
        <v>10321.53</v>
      </c>
      <c r="E9" s="12"/>
      <c r="F9" s="12">
        <v>0</v>
      </c>
      <c r="G9" s="11">
        <f>D9-E9-F9-H9</f>
        <v>10321.53</v>
      </c>
      <c r="H9" s="12"/>
      <c r="I9" s="9">
        <v>9924.05</v>
      </c>
      <c r="J9" s="12"/>
      <c r="K9" s="12">
        <v>0</v>
      </c>
      <c r="L9" s="11">
        <f>I9-J9-K9-M9</f>
        <v>9924.05</v>
      </c>
      <c r="M9" s="12"/>
      <c r="N9" s="10">
        <f t="shared" si="0"/>
        <v>0.9614902054249708</v>
      </c>
    </row>
    <row r="10" spans="1:14" ht="35.25" customHeight="1">
      <c r="A10" s="22" t="s">
        <v>17</v>
      </c>
      <c r="B10" s="8" t="s">
        <v>18</v>
      </c>
      <c r="C10" s="30"/>
      <c r="D10" s="13">
        <v>33010.37</v>
      </c>
      <c r="E10" s="9"/>
      <c r="F10" s="13">
        <v>1641.35</v>
      </c>
      <c r="G10" s="11">
        <f>D10-E10-F10-H10</f>
        <v>31369.020000000004</v>
      </c>
      <c r="H10" s="9"/>
      <c r="I10" s="13">
        <v>32976.23</v>
      </c>
      <c r="J10" s="9"/>
      <c r="K10" s="13">
        <v>1641.35</v>
      </c>
      <c r="L10" s="11">
        <f>I10-J10-K10-M10</f>
        <v>31334.880000000005</v>
      </c>
      <c r="M10" s="9"/>
      <c r="N10" s="10">
        <f t="shared" si="0"/>
        <v>0.9989657795413986</v>
      </c>
    </row>
    <row r="11" spans="1:14" ht="36" customHeight="1">
      <c r="A11" s="22" t="s">
        <v>19</v>
      </c>
      <c r="B11" s="8" t="s">
        <v>20</v>
      </c>
      <c r="C11" s="31"/>
      <c r="D11" s="9">
        <v>23029.33</v>
      </c>
      <c r="E11" s="9">
        <v>2.62</v>
      </c>
      <c r="F11" s="9">
        <v>2095.54</v>
      </c>
      <c r="G11" s="11">
        <f>D11-E11-F11-H11</f>
        <v>20931.170000000002</v>
      </c>
      <c r="H11" s="9"/>
      <c r="I11" s="9">
        <v>22977.26</v>
      </c>
      <c r="J11" s="9">
        <v>2.62</v>
      </c>
      <c r="K11" s="9">
        <v>2095.54</v>
      </c>
      <c r="L11" s="11">
        <f>I11-J11-K11-M11</f>
        <v>20879.1</v>
      </c>
      <c r="M11" s="9"/>
      <c r="N11" s="10">
        <f t="shared" si="0"/>
        <v>0.997738970260967</v>
      </c>
    </row>
    <row r="12" spans="1:14" ht="26.25" customHeight="1">
      <c r="A12" s="22" t="s">
        <v>21</v>
      </c>
      <c r="B12" s="8" t="s">
        <v>22</v>
      </c>
      <c r="C12" s="29" t="s">
        <v>90</v>
      </c>
      <c r="D12" s="9">
        <f>D13+D14</f>
        <v>16660.489999999998</v>
      </c>
      <c r="E12" s="9">
        <f>E13+E14</f>
        <v>0</v>
      </c>
      <c r="F12" s="9">
        <f>F13+F14</f>
        <v>16046.1</v>
      </c>
      <c r="G12" s="9">
        <f>G13+G14</f>
        <v>614.3899999999994</v>
      </c>
      <c r="H12" s="9">
        <f>H13+H14</f>
        <v>0</v>
      </c>
      <c r="I12" s="9">
        <f>I13+I14</f>
        <v>15316.66</v>
      </c>
      <c r="J12" s="9">
        <f>J13+J14</f>
        <v>0</v>
      </c>
      <c r="K12" s="9">
        <f>K13+K14</f>
        <v>14714.27</v>
      </c>
      <c r="L12" s="9">
        <f>L13+L14</f>
        <v>602.3899999999994</v>
      </c>
      <c r="M12" s="9">
        <f>M13+M14</f>
        <v>0</v>
      </c>
      <c r="N12" s="10">
        <f t="shared" si="0"/>
        <v>0.9193403075179662</v>
      </c>
    </row>
    <row r="13" spans="1:14" ht="48.75" customHeight="1">
      <c r="A13" s="22" t="s">
        <v>24</v>
      </c>
      <c r="B13" s="8" t="s">
        <v>25</v>
      </c>
      <c r="C13" s="30"/>
      <c r="D13" s="13">
        <v>11906.39</v>
      </c>
      <c r="E13" s="9"/>
      <c r="F13" s="13">
        <v>11352</v>
      </c>
      <c r="G13" s="11">
        <f>D13-E13-F13-H13</f>
        <v>554.3899999999994</v>
      </c>
      <c r="H13" s="9"/>
      <c r="I13" s="13">
        <v>10931.71</v>
      </c>
      <c r="J13" s="9"/>
      <c r="K13" s="13">
        <v>10389.32</v>
      </c>
      <c r="L13" s="11">
        <f>I13-J13-K13-M13</f>
        <v>542.3899999999994</v>
      </c>
      <c r="M13" s="9"/>
      <c r="N13" s="10">
        <f t="shared" si="0"/>
        <v>0.9181380754368033</v>
      </c>
    </row>
    <row r="14" spans="1:14" ht="51" customHeight="1">
      <c r="A14" s="22" t="s">
        <v>26</v>
      </c>
      <c r="B14" s="8" t="s">
        <v>27</v>
      </c>
      <c r="C14" s="31"/>
      <c r="D14" s="9">
        <v>4754.1</v>
      </c>
      <c r="E14" s="9"/>
      <c r="F14" s="9">
        <v>4694.1</v>
      </c>
      <c r="G14" s="11">
        <f>D14-E14-F14-H14</f>
        <v>60</v>
      </c>
      <c r="H14" s="9"/>
      <c r="I14" s="9">
        <v>4384.95</v>
      </c>
      <c r="J14" s="9"/>
      <c r="K14" s="9">
        <v>4324.95</v>
      </c>
      <c r="L14" s="11">
        <f>I14-J14-K14-M14</f>
        <v>60</v>
      </c>
      <c r="M14" s="9"/>
      <c r="N14" s="10">
        <f t="shared" si="0"/>
        <v>0.9223512336719882</v>
      </c>
    </row>
    <row r="15" spans="1:14" ht="51" customHeight="1">
      <c r="A15" s="22" t="s">
        <v>28</v>
      </c>
      <c r="B15" s="8" t="s">
        <v>29</v>
      </c>
      <c r="C15" s="29" t="s">
        <v>91</v>
      </c>
      <c r="D15" s="13">
        <f>D16+D17+D18+D19</f>
        <v>67998.17</v>
      </c>
      <c r="E15" s="13">
        <f>E16+E17+E18+E19</f>
        <v>0</v>
      </c>
      <c r="F15" s="13">
        <f>F16+F17+F18+F19</f>
        <v>4359.700000000001</v>
      </c>
      <c r="G15" s="13">
        <f>G16+G17+G18+G19</f>
        <v>63638.47</v>
      </c>
      <c r="H15" s="13">
        <f>H16+H17+H18+H19</f>
        <v>0</v>
      </c>
      <c r="I15" s="13">
        <f>I16+I17+I18+I19</f>
        <v>67911.32</v>
      </c>
      <c r="J15" s="13">
        <f>J16+J17+J18+J19</f>
        <v>0</v>
      </c>
      <c r="K15" s="13">
        <f>K16+K17+K18+K19</f>
        <v>4332.64</v>
      </c>
      <c r="L15" s="13">
        <f>L16+L17+L18+L19</f>
        <v>63578.68000000001</v>
      </c>
      <c r="M15" s="13">
        <f>M16+M17+M18+M19</f>
        <v>0</v>
      </c>
      <c r="N15" s="10">
        <f t="shared" si="0"/>
        <v>0.9987227597448579</v>
      </c>
    </row>
    <row r="16" spans="1:14" ht="32.25" customHeight="1">
      <c r="A16" s="22" t="s">
        <v>30</v>
      </c>
      <c r="B16" s="8" t="s">
        <v>31</v>
      </c>
      <c r="C16" s="30"/>
      <c r="D16" s="13">
        <v>3162.21</v>
      </c>
      <c r="E16" s="9"/>
      <c r="F16" s="13">
        <v>0</v>
      </c>
      <c r="G16" s="11">
        <f>D16-E16-F16-H16</f>
        <v>3162.21</v>
      </c>
      <c r="H16" s="9"/>
      <c r="I16" s="13">
        <v>3162.21</v>
      </c>
      <c r="J16" s="9"/>
      <c r="K16" s="13">
        <v>0</v>
      </c>
      <c r="L16" s="11">
        <f>I16-J16-K16-M16</f>
        <v>3162.21</v>
      </c>
      <c r="M16" s="9"/>
      <c r="N16" s="10">
        <f t="shared" si="0"/>
        <v>1</v>
      </c>
    </row>
    <row r="17" spans="1:14" ht="36" customHeight="1">
      <c r="A17" s="22" t="s">
        <v>32</v>
      </c>
      <c r="B17" s="8" t="s">
        <v>33</v>
      </c>
      <c r="C17" s="30"/>
      <c r="D17" s="9">
        <v>5456</v>
      </c>
      <c r="E17" s="9"/>
      <c r="F17" s="9">
        <v>180.38</v>
      </c>
      <c r="G17" s="11">
        <f>D17-E17-F17-H17</f>
        <v>5275.62</v>
      </c>
      <c r="H17" s="9"/>
      <c r="I17" s="9">
        <v>5379.83</v>
      </c>
      <c r="J17" s="9"/>
      <c r="K17" s="9">
        <v>153.32</v>
      </c>
      <c r="L17" s="11">
        <f>I17-J17-K17-M17</f>
        <v>5226.51</v>
      </c>
      <c r="M17" s="9"/>
      <c r="N17" s="10">
        <f t="shared" si="0"/>
        <v>0.9860392228739003</v>
      </c>
    </row>
    <row r="18" spans="1:14" ht="49.5" customHeight="1">
      <c r="A18" s="22" t="s">
        <v>34</v>
      </c>
      <c r="B18" s="8" t="s">
        <v>35</v>
      </c>
      <c r="C18" s="30"/>
      <c r="D18" s="13">
        <v>13481.8</v>
      </c>
      <c r="E18" s="9"/>
      <c r="F18" s="13">
        <v>3298.32</v>
      </c>
      <c r="G18" s="11">
        <f>D18-E18-F18-H18</f>
        <v>10183.48</v>
      </c>
      <c r="H18" s="9"/>
      <c r="I18" s="13">
        <v>13471.12</v>
      </c>
      <c r="J18" s="9"/>
      <c r="K18" s="13">
        <v>3298.32</v>
      </c>
      <c r="L18" s="11">
        <f>I18-J18-K18-M18</f>
        <v>10172.800000000001</v>
      </c>
      <c r="M18" s="9"/>
      <c r="N18" s="10">
        <f t="shared" si="0"/>
        <v>0.9992078209141214</v>
      </c>
    </row>
    <row r="19" spans="1:14" ht="48" customHeight="1">
      <c r="A19" s="22" t="s">
        <v>37</v>
      </c>
      <c r="B19" s="8" t="s">
        <v>36</v>
      </c>
      <c r="C19" s="31"/>
      <c r="D19" s="9">
        <v>45898.16</v>
      </c>
      <c r="E19" s="9"/>
      <c r="F19" s="9">
        <v>881</v>
      </c>
      <c r="G19" s="11">
        <f>D19-E19-F19-H19</f>
        <v>45017.16</v>
      </c>
      <c r="H19" s="9"/>
      <c r="I19" s="9">
        <v>45898.16</v>
      </c>
      <c r="J19" s="9"/>
      <c r="K19" s="9">
        <v>881</v>
      </c>
      <c r="L19" s="11">
        <f>I19-J19-K19-M19</f>
        <v>45017.16</v>
      </c>
      <c r="M19" s="9"/>
      <c r="N19" s="10">
        <f t="shared" si="0"/>
        <v>1</v>
      </c>
    </row>
    <row r="20" spans="1:14" ht="78" customHeight="1">
      <c r="A20" s="23" t="s">
        <v>38</v>
      </c>
      <c r="B20" s="14" t="s">
        <v>39</v>
      </c>
      <c r="C20" s="29" t="s">
        <v>92</v>
      </c>
      <c r="D20" s="9">
        <f>D21+D22+D23</f>
        <v>16953.25</v>
      </c>
      <c r="E20" s="9">
        <f aca="true" t="shared" si="1" ref="E20:M20">E21+E22+E23</f>
        <v>0</v>
      </c>
      <c r="F20" s="9">
        <f t="shared" si="1"/>
        <v>0</v>
      </c>
      <c r="G20" s="9">
        <f t="shared" si="1"/>
        <v>16953.25</v>
      </c>
      <c r="H20" s="9">
        <f t="shared" si="1"/>
        <v>0</v>
      </c>
      <c r="I20" s="9">
        <f t="shared" si="1"/>
        <v>15535.3</v>
      </c>
      <c r="J20" s="9">
        <f t="shared" si="1"/>
        <v>0</v>
      </c>
      <c r="K20" s="9">
        <f t="shared" si="1"/>
        <v>0</v>
      </c>
      <c r="L20" s="9">
        <f t="shared" si="1"/>
        <v>15535.3</v>
      </c>
      <c r="M20" s="9">
        <f t="shared" si="1"/>
        <v>0</v>
      </c>
      <c r="N20" s="10">
        <f t="shared" si="0"/>
        <v>0.916361169687228</v>
      </c>
    </row>
    <row r="21" spans="1:14" ht="78.75" customHeight="1">
      <c r="A21" s="23" t="s">
        <v>43</v>
      </c>
      <c r="B21" s="14" t="s">
        <v>40</v>
      </c>
      <c r="C21" s="30"/>
      <c r="D21" s="9">
        <v>16706.25</v>
      </c>
      <c r="E21" s="9"/>
      <c r="F21" s="9">
        <v>0</v>
      </c>
      <c r="G21" s="11">
        <f>D21-E21-F21-H21</f>
        <v>16706.25</v>
      </c>
      <c r="H21" s="9"/>
      <c r="I21" s="9">
        <v>15288.9</v>
      </c>
      <c r="J21" s="9"/>
      <c r="K21" s="9">
        <v>0</v>
      </c>
      <c r="L21" s="11">
        <f>I21-J21-K21-M21</f>
        <v>15288.9</v>
      </c>
      <c r="M21" s="9"/>
      <c r="N21" s="10">
        <f t="shared" si="0"/>
        <v>0.9151604938271605</v>
      </c>
    </row>
    <row r="22" spans="1:14" ht="31.5">
      <c r="A22" s="23" t="s">
        <v>44</v>
      </c>
      <c r="B22" s="14" t="s">
        <v>41</v>
      </c>
      <c r="C22" s="30"/>
      <c r="D22" s="13">
        <v>1</v>
      </c>
      <c r="E22" s="9"/>
      <c r="F22" s="13">
        <v>0</v>
      </c>
      <c r="G22" s="11">
        <f>D22-E22-F22-H22</f>
        <v>1</v>
      </c>
      <c r="H22" s="9"/>
      <c r="I22" s="13">
        <v>1</v>
      </c>
      <c r="J22" s="9"/>
      <c r="K22" s="13">
        <v>0</v>
      </c>
      <c r="L22" s="11">
        <f>I22-J22-K22-M22</f>
        <v>1</v>
      </c>
      <c r="M22" s="9"/>
      <c r="N22" s="10">
        <f t="shared" si="0"/>
        <v>1</v>
      </c>
    </row>
    <row r="23" spans="1:14" ht="65.25" customHeight="1">
      <c r="A23" s="23" t="s">
        <v>45</v>
      </c>
      <c r="B23" s="14" t="s">
        <v>42</v>
      </c>
      <c r="C23" s="31"/>
      <c r="D23" s="9">
        <v>246</v>
      </c>
      <c r="E23" s="9"/>
      <c r="F23" s="9">
        <v>0</v>
      </c>
      <c r="G23" s="11">
        <f>D23-E23-F23-H23</f>
        <v>246</v>
      </c>
      <c r="H23" s="9"/>
      <c r="I23" s="9">
        <v>245.4</v>
      </c>
      <c r="J23" s="9"/>
      <c r="K23" s="9">
        <v>0</v>
      </c>
      <c r="L23" s="11">
        <f>I23-J23-K23-M23</f>
        <v>245.4</v>
      </c>
      <c r="M23" s="9"/>
      <c r="N23" s="10">
        <f t="shared" si="0"/>
        <v>0.9975609756097561</v>
      </c>
    </row>
    <row r="24" spans="1:14" ht="83.25" customHeight="1">
      <c r="A24" s="22" t="s">
        <v>46</v>
      </c>
      <c r="B24" s="15" t="s">
        <v>47</v>
      </c>
      <c r="C24" s="16" t="s">
        <v>84</v>
      </c>
      <c r="D24" s="9">
        <v>125.53</v>
      </c>
      <c r="E24" s="9"/>
      <c r="F24" s="9">
        <v>0</v>
      </c>
      <c r="G24" s="9">
        <f>D24-E24-F24-H24</f>
        <v>125.53</v>
      </c>
      <c r="H24" s="9"/>
      <c r="I24" s="9">
        <v>125.53</v>
      </c>
      <c r="J24" s="9"/>
      <c r="K24" s="9">
        <v>0</v>
      </c>
      <c r="L24" s="9">
        <f>I24-J24-K24-M24</f>
        <v>125.53</v>
      </c>
      <c r="M24" s="9"/>
      <c r="N24" s="10">
        <f t="shared" si="0"/>
        <v>1</v>
      </c>
    </row>
    <row r="25" spans="1:14" ht="33" customHeight="1">
      <c r="A25" s="23" t="s">
        <v>48</v>
      </c>
      <c r="B25" s="14" t="s">
        <v>49</v>
      </c>
      <c r="C25" s="29" t="s">
        <v>91</v>
      </c>
      <c r="D25" s="9">
        <f>D26+D27</f>
        <v>10579.28</v>
      </c>
      <c r="E25" s="9">
        <f>E26+E27</f>
        <v>0</v>
      </c>
      <c r="F25" s="9">
        <f>F26+F27</f>
        <v>0</v>
      </c>
      <c r="G25" s="9">
        <f>G26+G27</f>
        <v>10579.28</v>
      </c>
      <c r="H25" s="9">
        <f>H26+H27</f>
        <v>0</v>
      </c>
      <c r="I25" s="9">
        <f>I26+I27</f>
        <v>10579.28</v>
      </c>
      <c r="J25" s="9">
        <f>J26+J27</f>
        <v>0</v>
      </c>
      <c r="K25" s="9">
        <f>K26+K27</f>
        <v>0</v>
      </c>
      <c r="L25" s="9">
        <f>L26+L27</f>
        <v>10579.28</v>
      </c>
      <c r="M25" s="9">
        <f>M26+M27</f>
        <v>0</v>
      </c>
      <c r="N25" s="10">
        <f t="shared" si="0"/>
        <v>1</v>
      </c>
    </row>
    <row r="26" spans="1:14" ht="31.5">
      <c r="A26" s="23" t="s">
        <v>52</v>
      </c>
      <c r="B26" s="14" t="s">
        <v>50</v>
      </c>
      <c r="C26" s="30"/>
      <c r="D26" s="9">
        <v>10118.66</v>
      </c>
      <c r="E26" s="9"/>
      <c r="F26" s="9">
        <v>0</v>
      </c>
      <c r="G26" s="11">
        <f>D26-E26-F26-H26</f>
        <v>10118.66</v>
      </c>
      <c r="H26" s="9"/>
      <c r="I26" s="9">
        <v>10118.66</v>
      </c>
      <c r="J26" s="9"/>
      <c r="K26" s="9">
        <v>0</v>
      </c>
      <c r="L26" s="11">
        <f>I26-J26-K26-M26</f>
        <v>10118.66</v>
      </c>
      <c r="M26" s="9"/>
      <c r="N26" s="10">
        <f t="shared" si="0"/>
        <v>1</v>
      </c>
    </row>
    <row r="27" spans="1:14" ht="78.75" customHeight="1">
      <c r="A27" s="23" t="s">
        <v>53</v>
      </c>
      <c r="B27" s="17" t="s">
        <v>51</v>
      </c>
      <c r="C27" s="30"/>
      <c r="D27" s="9">
        <v>460.62</v>
      </c>
      <c r="E27" s="9"/>
      <c r="F27" s="9">
        <v>0</v>
      </c>
      <c r="G27" s="9">
        <f>D27-E27-F27-H27</f>
        <v>460.62</v>
      </c>
      <c r="H27" s="9"/>
      <c r="I27" s="9">
        <v>460.62</v>
      </c>
      <c r="J27" s="9"/>
      <c r="K27" s="9">
        <v>0</v>
      </c>
      <c r="L27" s="9">
        <f>I27-J27-K27-M27</f>
        <v>460.62</v>
      </c>
      <c r="M27" s="9"/>
      <c r="N27" s="10">
        <f t="shared" si="0"/>
        <v>1</v>
      </c>
    </row>
    <row r="28" spans="1:14" ht="39" customHeight="1">
      <c r="A28" s="23" t="s">
        <v>54</v>
      </c>
      <c r="B28" s="14" t="s">
        <v>55</v>
      </c>
      <c r="C28" s="30"/>
      <c r="D28" s="9">
        <f>D29+D30</f>
        <v>3453.05</v>
      </c>
      <c r="E28" s="9">
        <f>E29+E30</f>
        <v>0</v>
      </c>
      <c r="F28" s="9">
        <f>F29+F30</f>
        <v>0</v>
      </c>
      <c r="G28" s="9">
        <f>G29+G30</f>
        <v>3453.05</v>
      </c>
      <c r="H28" s="9">
        <f>H29+H30</f>
        <v>0</v>
      </c>
      <c r="I28" s="9">
        <f>I29+I30</f>
        <v>2946.8</v>
      </c>
      <c r="J28" s="9">
        <f>J29+J30</f>
        <v>0</v>
      </c>
      <c r="K28" s="9">
        <f>K29+K30</f>
        <v>0</v>
      </c>
      <c r="L28" s="9">
        <f>L29+L30</f>
        <v>2946.8</v>
      </c>
      <c r="M28" s="9">
        <f>M29+M30</f>
        <v>0</v>
      </c>
      <c r="N28" s="10">
        <f t="shared" si="0"/>
        <v>0.8533904808792228</v>
      </c>
    </row>
    <row r="29" spans="1:14" ht="63">
      <c r="A29" s="23" t="s">
        <v>58</v>
      </c>
      <c r="B29" s="14" t="s">
        <v>56</v>
      </c>
      <c r="C29" s="30"/>
      <c r="D29" s="9">
        <v>2794.15</v>
      </c>
      <c r="E29" s="9"/>
      <c r="F29" s="9"/>
      <c r="G29" s="11">
        <f aca="true" t="shared" si="2" ref="G29:G43">D29-E29-F29-H29</f>
        <v>2794.15</v>
      </c>
      <c r="H29" s="9"/>
      <c r="I29" s="9">
        <v>2287.9</v>
      </c>
      <c r="J29" s="9"/>
      <c r="K29" s="9">
        <v>0</v>
      </c>
      <c r="L29" s="11">
        <f>I29-J29-K29-M29</f>
        <v>2287.9</v>
      </c>
      <c r="M29" s="9"/>
      <c r="N29" s="10">
        <f t="shared" si="0"/>
        <v>0.8188178873718305</v>
      </c>
    </row>
    <row r="30" spans="1:14" ht="93" customHeight="1">
      <c r="A30" s="22" t="s">
        <v>59</v>
      </c>
      <c r="B30" s="14" t="s">
        <v>57</v>
      </c>
      <c r="C30" s="30"/>
      <c r="D30" s="9">
        <v>658.9</v>
      </c>
      <c r="E30" s="9"/>
      <c r="F30" s="9"/>
      <c r="G30" s="9">
        <f t="shared" si="2"/>
        <v>658.9</v>
      </c>
      <c r="H30" s="9"/>
      <c r="I30" s="9">
        <v>658.9</v>
      </c>
      <c r="J30" s="9"/>
      <c r="K30" s="9">
        <v>0</v>
      </c>
      <c r="L30" s="9">
        <f>I30-J30-K30-M30</f>
        <v>658.9</v>
      </c>
      <c r="M30" s="9"/>
      <c r="N30" s="10">
        <f t="shared" si="0"/>
        <v>1</v>
      </c>
    </row>
    <row r="31" spans="1:14" ht="45.75" customHeight="1">
      <c r="A31" s="22" t="s">
        <v>60</v>
      </c>
      <c r="B31" s="8" t="s">
        <v>61</v>
      </c>
      <c r="C31" s="31"/>
      <c r="D31" s="9">
        <v>13.39</v>
      </c>
      <c r="E31" s="9"/>
      <c r="F31" s="9">
        <v>3.39</v>
      </c>
      <c r="G31" s="9">
        <f t="shared" si="2"/>
        <v>10</v>
      </c>
      <c r="H31" s="9"/>
      <c r="I31" s="9">
        <v>13.39</v>
      </c>
      <c r="J31" s="9"/>
      <c r="K31" s="9">
        <v>3.39</v>
      </c>
      <c r="L31" s="9">
        <f>I31-J31-K31-M31</f>
        <v>10</v>
      </c>
      <c r="M31" s="9"/>
      <c r="N31" s="10">
        <f t="shared" si="0"/>
        <v>1</v>
      </c>
    </row>
    <row r="32" spans="1:14" ht="31.5">
      <c r="A32" s="23" t="s">
        <v>62</v>
      </c>
      <c r="B32" s="14" t="s">
        <v>63</v>
      </c>
      <c r="C32" s="29" t="s">
        <v>90</v>
      </c>
      <c r="D32" s="9">
        <f>D33+D34</f>
        <v>10535.21</v>
      </c>
      <c r="E32" s="9">
        <f>E33+E34</f>
        <v>0</v>
      </c>
      <c r="F32" s="9">
        <f>F33+F34</f>
        <v>75.19</v>
      </c>
      <c r="G32" s="9">
        <f>G33+G34</f>
        <v>10460.02</v>
      </c>
      <c r="H32" s="9">
        <f>H33+H34</f>
        <v>0</v>
      </c>
      <c r="I32" s="9">
        <f>I33+I34</f>
        <v>10366.43</v>
      </c>
      <c r="J32" s="9">
        <f>J33+J34</f>
        <v>0</v>
      </c>
      <c r="K32" s="9">
        <f>K33+K34</f>
        <v>75.19</v>
      </c>
      <c r="L32" s="9">
        <f>L33+L34</f>
        <v>10291.240000000002</v>
      </c>
      <c r="M32" s="9">
        <f>M33+M34</f>
        <v>0</v>
      </c>
      <c r="N32" s="10">
        <f t="shared" si="0"/>
        <v>0.983979436575066</v>
      </c>
    </row>
    <row r="33" spans="1:14" ht="63.75" customHeight="1">
      <c r="A33" s="23" t="s">
        <v>66</v>
      </c>
      <c r="B33" s="14" t="s">
        <v>64</v>
      </c>
      <c r="C33" s="30"/>
      <c r="D33" s="9">
        <v>4592.59</v>
      </c>
      <c r="E33" s="9"/>
      <c r="F33" s="9">
        <v>0</v>
      </c>
      <c r="G33" s="11">
        <f t="shared" si="2"/>
        <v>4592.59</v>
      </c>
      <c r="H33" s="9"/>
      <c r="I33" s="9">
        <v>4592.59</v>
      </c>
      <c r="J33" s="9"/>
      <c r="K33" s="9">
        <v>0</v>
      </c>
      <c r="L33" s="11">
        <f>I33-J33-K33-M33</f>
        <v>4592.59</v>
      </c>
      <c r="M33" s="9"/>
      <c r="N33" s="10">
        <f t="shared" si="0"/>
        <v>1</v>
      </c>
    </row>
    <row r="34" spans="1:14" ht="47.25">
      <c r="A34" s="23" t="s">
        <v>67</v>
      </c>
      <c r="B34" s="17" t="s">
        <v>65</v>
      </c>
      <c r="C34" s="31"/>
      <c r="D34" s="9">
        <v>5942.62</v>
      </c>
      <c r="E34" s="9"/>
      <c r="F34" s="9">
        <v>75.19</v>
      </c>
      <c r="G34" s="9">
        <f t="shared" si="2"/>
        <v>5867.43</v>
      </c>
      <c r="H34" s="9"/>
      <c r="I34" s="9">
        <v>5773.84</v>
      </c>
      <c r="J34" s="9"/>
      <c r="K34" s="9">
        <v>75.19</v>
      </c>
      <c r="L34" s="9">
        <f>I34-J34-K34-M34</f>
        <v>5698.650000000001</v>
      </c>
      <c r="M34" s="9"/>
      <c r="N34" s="10">
        <f t="shared" si="0"/>
        <v>0.9715983858971295</v>
      </c>
    </row>
    <row r="35" spans="1:14" ht="94.5">
      <c r="A35" s="23" t="s">
        <v>68</v>
      </c>
      <c r="B35" s="14" t="s">
        <v>69</v>
      </c>
      <c r="C35" s="32" t="s">
        <v>72</v>
      </c>
      <c r="D35" s="9">
        <f>D36+D37</f>
        <v>7596.61</v>
      </c>
      <c r="E35" s="9">
        <f>E36+E37</f>
        <v>0</v>
      </c>
      <c r="F35" s="9">
        <f>F36+F37</f>
        <v>0</v>
      </c>
      <c r="G35" s="9">
        <f>G36+G37</f>
        <v>7596.61</v>
      </c>
      <c r="H35" s="9">
        <f>H36+H37</f>
        <v>0</v>
      </c>
      <c r="I35" s="9">
        <f>I36+I37</f>
        <v>7591.9800000000005</v>
      </c>
      <c r="J35" s="9">
        <f>J36+J37</f>
        <v>0</v>
      </c>
      <c r="K35" s="9">
        <f>K36+K37</f>
        <v>0</v>
      </c>
      <c r="L35" s="9">
        <f>L36+L37</f>
        <v>7591.9800000000005</v>
      </c>
      <c r="M35" s="9">
        <f>M36+M37</f>
        <v>0</v>
      </c>
      <c r="N35" s="10">
        <f t="shared" si="0"/>
        <v>0.9993905176124614</v>
      </c>
    </row>
    <row r="36" spans="1:14" ht="47.25">
      <c r="A36" s="24" t="s">
        <v>74</v>
      </c>
      <c r="B36" s="14" t="s">
        <v>70</v>
      </c>
      <c r="C36" s="33"/>
      <c r="D36" s="9">
        <v>373.13</v>
      </c>
      <c r="E36" s="9"/>
      <c r="F36" s="9">
        <v>0</v>
      </c>
      <c r="G36" s="11">
        <f t="shared" si="2"/>
        <v>373.13</v>
      </c>
      <c r="H36" s="9"/>
      <c r="I36" s="9">
        <v>373.13</v>
      </c>
      <c r="J36" s="9"/>
      <c r="K36" s="9">
        <v>0</v>
      </c>
      <c r="L36" s="11">
        <f>I36-J36-K36-M36</f>
        <v>373.13</v>
      </c>
      <c r="M36" s="9"/>
      <c r="N36" s="10">
        <f t="shared" si="0"/>
        <v>1</v>
      </c>
    </row>
    <row r="37" spans="1:14" ht="47.25">
      <c r="A37" s="23" t="s">
        <v>73</v>
      </c>
      <c r="B37" s="17" t="s">
        <v>71</v>
      </c>
      <c r="C37" s="34"/>
      <c r="D37" s="9">
        <v>7223.48</v>
      </c>
      <c r="E37" s="9"/>
      <c r="F37" s="9">
        <v>0</v>
      </c>
      <c r="G37" s="9">
        <f t="shared" si="2"/>
        <v>7223.48</v>
      </c>
      <c r="H37" s="9"/>
      <c r="I37" s="9">
        <v>7218.85</v>
      </c>
      <c r="J37" s="9"/>
      <c r="K37" s="9">
        <v>0</v>
      </c>
      <c r="L37" s="9">
        <f>I37-J37-K37-M37</f>
        <v>7218.85</v>
      </c>
      <c r="M37" s="9"/>
      <c r="N37" s="10">
        <f t="shared" si="0"/>
        <v>0.9993590347034949</v>
      </c>
    </row>
    <row r="38" spans="1:14" ht="36.75" customHeight="1">
      <c r="A38" s="23" t="s">
        <v>75</v>
      </c>
      <c r="B38" s="14" t="s">
        <v>76</v>
      </c>
      <c r="C38" s="29" t="s">
        <v>93</v>
      </c>
      <c r="D38" s="9">
        <f>D39+D40+D41+D42</f>
        <v>50896.53</v>
      </c>
      <c r="E38" s="9">
        <f aca="true" t="shared" si="3" ref="E38:M38">E39+E40+E41+E42</f>
        <v>936.56</v>
      </c>
      <c r="F38" s="9">
        <f t="shared" si="3"/>
        <v>1909.24</v>
      </c>
      <c r="G38" s="9">
        <f t="shared" si="3"/>
        <v>48050.729999999996</v>
      </c>
      <c r="H38" s="9">
        <f t="shared" si="3"/>
        <v>0</v>
      </c>
      <c r="I38" s="9">
        <f t="shared" si="3"/>
        <v>50797.5</v>
      </c>
      <c r="J38" s="9">
        <f t="shared" si="3"/>
        <v>936.56</v>
      </c>
      <c r="K38" s="9">
        <f t="shared" si="3"/>
        <v>1909.24</v>
      </c>
      <c r="L38" s="9">
        <f t="shared" si="3"/>
        <v>47951.700000000004</v>
      </c>
      <c r="M38" s="9">
        <f t="shared" si="3"/>
        <v>0</v>
      </c>
      <c r="N38" s="10">
        <f t="shared" si="0"/>
        <v>0.9980542877873992</v>
      </c>
    </row>
    <row r="39" spans="1:14" ht="47.25">
      <c r="A39" s="24" t="s">
        <v>82</v>
      </c>
      <c r="B39" s="14" t="s">
        <v>77</v>
      </c>
      <c r="C39" s="30"/>
      <c r="D39" s="9">
        <v>235.82</v>
      </c>
      <c r="E39" s="9"/>
      <c r="F39" s="9">
        <v>0</v>
      </c>
      <c r="G39" s="9">
        <f t="shared" si="2"/>
        <v>235.82</v>
      </c>
      <c r="H39" s="9"/>
      <c r="I39" s="9">
        <v>234.72</v>
      </c>
      <c r="J39" s="9"/>
      <c r="K39" s="9">
        <v>0</v>
      </c>
      <c r="L39" s="11">
        <f>I39-J39-K39-M39</f>
        <v>234.72</v>
      </c>
      <c r="M39" s="9"/>
      <c r="N39" s="10">
        <f t="shared" si="0"/>
        <v>0.9953354253244</v>
      </c>
    </row>
    <row r="40" spans="1:14" ht="50.25" customHeight="1">
      <c r="A40" s="23" t="s">
        <v>80</v>
      </c>
      <c r="B40" s="14" t="s">
        <v>78</v>
      </c>
      <c r="C40" s="30"/>
      <c r="D40" s="9">
        <v>655.72</v>
      </c>
      <c r="E40" s="9"/>
      <c r="F40" s="9">
        <v>0</v>
      </c>
      <c r="G40" s="9">
        <f t="shared" si="2"/>
        <v>655.72</v>
      </c>
      <c r="H40" s="9"/>
      <c r="I40" s="9">
        <v>576.16</v>
      </c>
      <c r="J40" s="9"/>
      <c r="K40" s="9">
        <v>0</v>
      </c>
      <c r="L40" s="9">
        <f>I40-J40-K40-M40</f>
        <v>576.16</v>
      </c>
      <c r="M40" s="9"/>
      <c r="N40" s="10">
        <f t="shared" si="0"/>
        <v>0.8786677240285486</v>
      </c>
    </row>
    <row r="41" spans="1:14" ht="38.25" customHeight="1">
      <c r="A41" s="23" t="s">
        <v>81</v>
      </c>
      <c r="B41" s="14" t="s">
        <v>79</v>
      </c>
      <c r="C41" s="30"/>
      <c r="D41" s="9">
        <v>34610.52</v>
      </c>
      <c r="E41" s="9">
        <v>936.56</v>
      </c>
      <c r="F41" s="9">
        <v>1909.24</v>
      </c>
      <c r="G41" s="9">
        <f t="shared" si="2"/>
        <v>31764.719999999998</v>
      </c>
      <c r="H41" s="9"/>
      <c r="I41" s="9">
        <v>34592.15</v>
      </c>
      <c r="J41" s="9">
        <v>936.56</v>
      </c>
      <c r="K41" s="9">
        <v>1909.24</v>
      </c>
      <c r="L41" s="11">
        <f>I41-J41-K41-M41</f>
        <v>31746.350000000002</v>
      </c>
      <c r="M41" s="9"/>
      <c r="N41" s="10">
        <f t="shared" si="0"/>
        <v>0.9994692365211504</v>
      </c>
    </row>
    <row r="42" spans="1:14" ht="66" customHeight="1">
      <c r="A42" s="23" t="s">
        <v>86</v>
      </c>
      <c r="B42" s="8" t="s">
        <v>87</v>
      </c>
      <c r="C42" s="31"/>
      <c r="D42" s="9">
        <v>15394.47</v>
      </c>
      <c r="E42" s="9"/>
      <c r="F42" s="9">
        <v>0</v>
      </c>
      <c r="G42" s="9">
        <f t="shared" si="2"/>
        <v>15394.47</v>
      </c>
      <c r="H42" s="9"/>
      <c r="I42" s="9">
        <v>15394.47</v>
      </c>
      <c r="J42" s="9"/>
      <c r="K42" s="9">
        <v>0</v>
      </c>
      <c r="L42" s="9">
        <f>I42-J42-K42-M42</f>
        <v>15394.47</v>
      </c>
      <c r="M42" s="9"/>
      <c r="N42" s="10">
        <f t="shared" si="0"/>
        <v>1</v>
      </c>
    </row>
    <row r="43" spans="1:14" ht="129" customHeight="1">
      <c r="A43" s="25" t="s">
        <v>83</v>
      </c>
      <c r="B43" s="18" t="s">
        <v>95</v>
      </c>
      <c r="C43" s="19" t="s">
        <v>94</v>
      </c>
      <c r="D43" s="9">
        <v>3164.79</v>
      </c>
      <c r="E43" s="9">
        <v>2076.1</v>
      </c>
      <c r="F43" s="9">
        <v>0</v>
      </c>
      <c r="G43" s="9">
        <f t="shared" si="2"/>
        <v>1088.69</v>
      </c>
      <c r="H43" s="9"/>
      <c r="I43" s="9">
        <v>3164.79</v>
      </c>
      <c r="J43" s="9">
        <v>2076.1</v>
      </c>
      <c r="K43" s="9">
        <v>0</v>
      </c>
      <c r="L43" s="9">
        <f>I43-J43-K43-M43</f>
        <v>1088.69</v>
      </c>
      <c r="M43" s="9"/>
      <c r="N43" s="10">
        <f t="shared" si="0"/>
        <v>1</v>
      </c>
    </row>
    <row r="44" spans="1:164" s="5" customFormat="1" ht="26.25" customHeight="1">
      <c r="A44" s="22"/>
      <c r="B44" s="20" t="s">
        <v>89</v>
      </c>
      <c r="C44" s="20"/>
      <c r="D44" s="21">
        <f>D43+D38+D35+D32+D31+D28+D25+D24+D20+D15+D12+D11+D10+D6</f>
        <v>445648.7</v>
      </c>
      <c r="E44" s="9">
        <f aca="true" t="shared" si="4" ref="E44:M44">E43+E38+E35+E32+E31+E28+E25+E24+E20+E15+E12+E11+E10+E6</f>
        <v>3015.2799999999997</v>
      </c>
      <c r="F44" s="9">
        <f>F43+F38+F35+F32+F31+F28+F25+F24+F20+F15+F12+F11+F10+F6</f>
        <v>151318.27</v>
      </c>
      <c r="G44" s="9">
        <f t="shared" si="4"/>
        <v>291315.15</v>
      </c>
      <c r="H44" s="9">
        <f t="shared" si="4"/>
        <v>0</v>
      </c>
      <c r="I44" s="21">
        <f t="shared" si="4"/>
        <v>440431.36</v>
      </c>
      <c r="J44" s="9">
        <f>J43+J38+J35+J32+J31+J28+J25+J24+J20+J15+J12+J11+J10+J6</f>
        <v>3015.2799999999997</v>
      </c>
      <c r="K44" s="21">
        <f t="shared" si="4"/>
        <v>148856.92</v>
      </c>
      <c r="L44" s="9">
        <f t="shared" si="4"/>
        <v>288559.16000000003</v>
      </c>
      <c r="M44" s="9">
        <f t="shared" si="4"/>
        <v>0</v>
      </c>
      <c r="N44" s="10">
        <f t="shared" si="0"/>
        <v>0.9882927067890022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</row>
    <row r="45" spans="1:14" ht="15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5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</sheetData>
  <sheetProtection/>
  <mergeCells count="15">
    <mergeCell ref="C32:C34"/>
    <mergeCell ref="C35:C37"/>
    <mergeCell ref="C38:C42"/>
    <mergeCell ref="C6:C11"/>
    <mergeCell ref="C12:C14"/>
    <mergeCell ref="C15:C19"/>
    <mergeCell ref="C20:C23"/>
    <mergeCell ref="C25:C31"/>
    <mergeCell ref="A2:N2"/>
    <mergeCell ref="A3:A4"/>
    <mergeCell ref="B3:B4"/>
    <mergeCell ref="C3:C4"/>
    <mergeCell ref="D3:H3"/>
    <mergeCell ref="I3:M3"/>
    <mergeCell ref="N3:N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2019-01-11T11:58:52Z</dcterms:modified>
  <cp:category/>
  <cp:version/>
  <cp:contentType/>
  <cp:contentStatus/>
</cp:coreProperties>
</file>