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на 01.10.2018" sheetId="1" r:id="rId1"/>
  </sheets>
  <definedNames>
    <definedName name="_xlnm._FilterDatabase" localSheetId="0" hidden="1">'на 01.10.2018'!$A$5:$FJ$44</definedName>
    <definedName name="_xlnm.Print_Titles" localSheetId="0">'на 01.10.2018'!$3:$5</definedName>
  </definedNames>
  <calcPr calcId="152511"/>
</workbook>
</file>

<file path=xl/calcChain.xml><?xml version="1.0" encoding="utf-8"?>
<calcChain xmlns="http://schemas.openxmlformats.org/spreadsheetml/2006/main">
  <c r="N6" i="1" l="1"/>
  <c r="N43" i="1"/>
  <c r="L43" i="1"/>
  <c r="L44" i="1" s="1"/>
  <c r="G43" i="1"/>
  <c r="N42" i="1"/>
  <c r="L42" i="1"/>
  <c r="G42" i="1"/>
  <c r="N41" i="1"/>
  <c r="L41" i="1"/>
  <c r="G41" i="1"/>
  <c r="N40" i="1"/>
  <c r="L40" i="1"/>
  <c r="L38" i="1" s="1"/>
  <c r="G40" i="1"/>
  <c r="N39" i="1"/>
  <c r="L39" i="1"/>
  <c r="G39" i="1"/>
  <c r="M38" i="1"/>
  <c r="M44" i="1" s="1"/>
  <c r="K38" i="1"/>
  <c r="K44" i="1" s="1"/>
  <c r="J38" i="1"/>
  <c r="J44" i="1" s="1"/>
  <c r="I38" i="1"/>
  <c r="N38" i="1" s="1"/>
  <c r="H38" i="1"/>
  <c r="H44" i="1" s="1"/>
  <c r="G38" i="1"/>
  <c r="F38" i="1"/>
  <c r="F44" i="1" s="1"/>
  <c r="E38" i="1"/>
  <c r="E44" i="1" s="1"/>
  <c r="D38" i="1"/>
  <c r="D44" i="1" s="1"/>
  <c r="N37" i="1"/>
  <c r="L37" i="1"/>
  <c r="G37" i="1"/>
  <c r="G35" i="1" s="1"/>
  <c r="N36" i="1"/>
  <c r="L36" i="1"/>
  <c r="G36" i="1"/>
  <c r="M35" i="1"/>
  <c r="L35" i="1"/>
  <c r="K35" i="1"/>
  <c r="J35" i="1"/>
  <c r="I35" i="1"/>
  <c r="H35" i="1"/>
  <c r="F35" i="1"/>
  <c r="E35" i="1"/>
  <c r="D35" i="1"/>
  <c r="N35" i="1" s="1"/>
  <c r="N34" i="1"/>
  <c r="L34" i="1"/>
  <c r="L32" i="1" s="1"/>
  <c r="G34" i="1"/>
  <c r="N33" i="1"/>
  <c r="L33" i="1"/>
  <c r="G33" i="1"/>
  <c r="M32" i="1"/>
  <c r="K32" i="1"/>
  <c r="J32" i="1"/>
  <c r="I32" i="1"/>
  <c r="N32" i="1" s="1"/>
  <c r="H32" i="1"/>
  <c r="G32" i="1"/>
  <c r="F32" i="1"/>
  <c r="E32" i="1"/>
  <c r="D32" i="1"/>
  <c r="N31" i="1"/>
  <c r="L31" i="1"/>
  <c r="G31" i="1"/>
  <c r="N30" i="1"/>
  <c r="L30" i="1"/>
  <c r="L28" i="1" s="1"/>
  <c r="G30" i="1"/>
  <c r="N29" i="1"/>
  <c r="L29" i="1"/>
  <c r="G29" i="1"/>
  <c r="M28" i="1"/>
  <c r="K28" i="1"/>
  <c r="J28" i="1"/>
  <c r="I28" i="1"/>
  <c r="N28" i="1" s="1"/>
  <c r="H28" i="1"/>
  <c r="G28" i="1"/>
  <c r="F28" i="1"/>
  <c r="E28" i="1"/>
  <c r="D28" i="1"/>
  <c r="N27" i="1"/>
  <c r="L27" i="1"/>
  <c r="G27" i="1"/>
  <c r="G25" i="1" s="1"/>
  <c r="N26" i="1"/>
  <c r="L26" i="1"/>
  <c r="G26" i="1"/>
  <c r="M25" i="1"/>
  <c r="L25" i="1"/>
  <c r="K25" i="1"/>
  <c r="J25" i="1"/>
  <c r="I25" i="1"/>
  <c r="H25" i="1"/>
  <c r="F25" i="1"/>
  <c r="E25" i="1"/>
  <c r="D25" i="1"/>
  <c r="N25" i="1" s="1"/>
  <c r="N24" i="1"/>
  <c r="L24" i="1"/>
  <c r="G24" i="1"/>
  <c r="N23" i="1"/>
  <c r="L23" i="1"/>
  <c r="G23" i="1"/>
  <c r="N22" i="1"/>
  <c r="L22" i="1"/>
  <c r="L20" i="1" s="1"/>
  <c r="G22" i="1"/>
  <c r="N21" i="1"/>
  <c r="L21" i="1"/>
  <c r="G21" i="1"/>
  <c r="M20" i="1"/>
  <c r="K20" i="1"/>
  <c r="J20" i="1"/>
  <c r="I20" i="1"/>
  <c r="N20" i="1" s="1"/>
  <c r="H20" i="1"/>
  <c r="G20" i="1"/>
  <c r="F20" i="1"/>
  <c r="E20" i="1"/>
  <c r="D20" i="1"/>
  <c r="N19" i="1"/>
  <c r="L19" i="1"/>
  <c r="G19" i="1"/>
  <c r="N18" i="1"/>
  <c r="L18" i="1"/>
  <c r="G18" i="1"/>
  <c r="N17" i="1"/>
  <c r="L17" i="1"/>
  <c r="G17" i="1"/>
  <c r="G15" i="1" s="1"/>
  <c r="N16" i="1"/>
  <c r="L16" i="1"/>
  <c r="G16" i="1"/>
  <c r="M15" i="1"/>
  <c r="L15" i="1"/>
  <c r="K15" i="1"/>
  <c r="J15" i="1"/>
  <c r="I15" i="1"/>
  <c r="H15" i="1"/>
  <c r="F15" i="1"/>
  <c r="E15" i="1"/>
  <c r="D15" i="1"/>
  <c r="N15" i="1" s="1"/>
  <c r="N14" i="1"/>
  <c r="L14" i="1"/>
  <c r="L12" i="1" s="1"/>
  <c r="G14" i="1"/>
  <c r="N13" i="1"/>
  <c r="L13" i="1"/>
  <c r="G13" i="1"/>
  <c r="M12" i="1"/>
  <c r="K12" i="1"/>
  <c r="J12" i="1"/>
  <c r="I12" i="1"/>
  <c r="N12" i="1" s="1"/>
  <c r="H12" i="1"/>
  <c r="G12" i="1"/>
  <c r="F12" i="1"/>
  <c r="E12" i="1"/>
  <c r="D12" i="1"/>
  <c r="N11" i="1"/>
  <c r="L11" i="1"/>
  <c r="G11" i="1"/>
  <c r="N10" i="1"/>
  <c r="L10" i="1"/>
  <c r="G10" i="1"/>
  <c r="N9" i="1"/>
  <c r="L9" i="1"/>
  <c r="G9" i="1"/>
  <c r="N8" i="1"/>
  <c r="L8" i="1"/>
  <c r="L6" i="1" s="1"/>
  <c r="G8" i="1"/>
  <c r="N7" i="1"/>
  <c r="L7" i="1"/>
  <c r="G7" i="1"/>
  <c r="M6" i="1"/>
  <c r="K6" i="1"/>
  <c r="J6" i="1"/>
  <c r="I6" i="1"/>
  <c r="H6" i="1"/>
  <c r="G6" i="1"/>
  <c r="F6" i="1"/>
  <c r="E6" i="1"/>
  <c r="D6" i="1"/>
  <c r="G44" i="1" l="1"/>
  <c r="I44" i="1"/>
  <c r="N44" i="1" s="1"/>
</calcChain>
</file>

<file path=xl/sharedStrings.xml><?xml version="1.0" encoding="utf-8"?>
<sst xmlns="http://schemas.openxmlformats.org/spreadsheetml/2006/main" count="106" uniqueCount="99">
  <si>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</si>
  <si>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</si>
  <si>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</si>
  <si>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</si>
  <si>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</si>
  <si>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</si>
  <si>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</si>
  <si>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</si>
  <si>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</si>
  <si>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</si>
  <si>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</si>
  <si>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</si>
  <si>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</si>
  <si>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</si>
  <si>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</si>
  <si>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</si>
  <si>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</si>
  <si>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</si>
  <si>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</si>
  <si>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</si>
  <si>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</si>
  <si>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</si>
  <si>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</si>
  <si>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</si>
  <si>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</si>
  <si>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</si>
  <si>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</si>
  <si>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</si>
  <si>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</si>
  <si>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</si>
  <si>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</si>
  <si>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</si>
  <si>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</si>
  <si>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</si>
  <si>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</si>
  <si>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</si>
  <si>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</si>
  <si>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</si>
  <si>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</si>
  <si>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</si>
  <si>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</si>
  <si>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</si>
  <si>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</si>
  <si>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</si>
  <si>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</si>
  <si>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</si>
  <si>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</si>
  <si>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</si>
  <si>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</si>
  <si>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</si>
  <si>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</si>
  <si>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</si>
  <si>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</si>
  <si>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</si>
  <si>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</si>
  <si>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</si>
  <si>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</si>
  <si>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</si>
  <si>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</si>
  <si>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</si>
  <si>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</si>
  <si>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</si>
  <si>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</si>
  <si>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</si>
  <si>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</si>
  <si>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</si>
  <si>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</si>
  <si>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</si>
  <si>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</si>
  <si>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</si>
  <si>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</si>
  <si>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</si>
  <si>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</si>
  <si>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</si>
  <si>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</si>
  <si>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</si>
  <si>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</si>
  <si>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</si>
  <si>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</si>
  <si>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</si>
  <si>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</si>
  <si>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</si>
  <si>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</si>
  <si>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</si>
  <si>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Ведущий специалист по ГО и ЧС Администрации ЗАТО Видяево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</si>
  <si>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</si>
  <si>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</si>
  <si>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</si>
  <si>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</si>
  <si>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</si>
  <si>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</si>
  <si>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</si>
  <si>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</si>
  <si>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</si>
  <si>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</si>
  <si>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</si>
  <si>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01.10.2018 года)</t>
  </si>
  <si>
    <t>258,14</t>
  </si>
  <si>
    <t>218,93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</si>
</sst>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4" fontId="0" fillId="0" borderId="0" xfId="0" applyNumberFormat="1" applyBorder="1"/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/>
    <xf numFmtId="10" fontId="1" fillId="0" borderId="1" xfId="0" applyNumberFormat="1" applyFont="1" applyFill="1" applyBorder="1"/>
    <xf numFmtId="4" fontId="1" fillId="0" borderId="6" xfId="0" applyNumberFormat="1" applyFont="1" applyFill="1" applyBorder="1"/>
    <xf numFmtId="2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/>
    <xf numFmtId="4" fontId="3" fillId="0" borderId="1" xfId="0" applyNumberFormat="1" applyFont="1" applyFill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J46"/>
  <sheetViews>
    <sheetView tabSelected="1" zoomScaleNormal="100" workbookViewId="0">
      <selection activeCell="N40" sqref="N40"/>
    </sheetView>
  </sheetViews>
  <sheetFormatPr defaultRowHeight="15" x14ac:dyDescent="0.25"/>
  <cols>
    <col min="1" max="1" width="7.140625" customWidth="1"/>
    <col min="2" max="2" width="43.5703125" customWidth="1"/>
    <col min="3" max="3" width="20.42578125" customWidth="1"/>
    <col min="4" max="4" width="12.28515625" style="9" customWidth="1"/>
    <col min="5" max="5" width="14" style="9" customWidth="1"/>
    <col min="6" max="6" width="13" style="9" customWidth="1"/>
    <col min="7" max="7" width="13.28515625" style="9" customWidth="1"/>
    <col min="8" max="8" width="11.42578125" style="9" customWidth="1"/>
    <col min="9" max="9" width="11.5703125" style="9" customWidth="1"/>
    <col min="10" max="10" width="12.42578125" style="9" customWidth="1"/>
    <col min="11" max="11" width="14.42578125" style="9" customWidth="1"/>
    <col min="12" max="12" width="13.140625" style="9" customWidth="1"/>
    <col min="13" max="13" width="12.7109375" style="9" customWidth="1"/>
    <col min="14" max="14" width="14.7109375" style="9" customWidth="1"/>
    <col min="15" max="15" width="17.7109375" style="10" customWidth="1"/>
    <col min="16" max="16" width="14.42578125" style="8" customWidth="1"/>
    <col min="17" max="166" width="9.140625" style="8"/>
  </cols>
  <sheetData>
    <row r="2" spans="1:16" ht="34.5" customHeight="1" x14ac:dyDescent="0.25">
      <c r="A2" s="34" t="s">
        <v>96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ht="48.75" customHeight="1" x14ac:dyDescent="0.25">
      <c r="A3" s="35" t="s">
        <v>88</v>
      </c>
      <c r="B3" s="36" t="s">
        <v>0</v>
      </c>
      <c r="C3" s="35" t="s">
        <v>1</v>
      </c>
      <c r="D3" s="35" t="s">
        <v>7</v>
      </c>
      <c r="E3" s="35"/>
      <c r="F3" s="35"/>
      <c r="G3" s="35"/>
      <c r="H3" s="35"/>
      <c r="I3" s="35" t="s">
        <v>6</v>
      </c>
      <c r="J3" s="35"/>
      <c r="K3" s="35"/>
      <c r="L3" s="35"/>
      <c r="M3" s="35"/>
      <c r="N3" s="35" t="s">
        <v>8</v>
      </c>
    </row>
    <row r="4" spans="1:16" ht="15.75" x14ac:dyDescent="0.25">
      <c r="A4" s="35"/>
      <c r="B4" s="36"/>
      <c r="C4" s="35"/>
      <c r="D4" s="1" t="s">
        <v>2</v>
      </c>
      <c r="E4" s="2" t="s">
        <v>3</v>
      </c>
      <c r="F4" s="2" t="s">
        <v>4</v>
      </c>
      <c r="G4" s="2" t="s">
        <v>5</v>
      </c>
      <c r="H4" s="2" t="s">
        <v>85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85</v>
      </c>
      <c r="N4" s="35"/>
      <c r="O4" s="29"/>
      <c r="P4" s="30"/>
    </row>
    <row r="5" spans="1:16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6" ht="20.25" customHeight="1" x14ac:dyDescent="0.25">
      <c r="A6" s="14" t="s">
        <v>9</v>
      </c>
      <c r="B6" s="6" t="s">
        <v>10</v>
      </c>
      <c r="C6" s="31" t="s">
        <v>23</v>
      </c>
      <c r="D6" s="15">
        <f>D7+D8+D9</f>
        <v>195069.03</v>
      </c>
      <c r="E6" s="15">
        <f t="shared" ref="E6:H6" si="0">E7+E8+E9</f>
        <v>0</v>
      </c>
      <c r="F6" s="15">
        <f t="shared" si="0"/>
        <v>120587.89</v>
      </c>
      <c r="G6" s="15">
        <f t="shared" si="0"/>
        <v>74481.14</v>
      </c>
      <c r="H6" s="15">
        <f t="shared" si="0"/>
        <v>0</v>
      </c>
      <c r="I6" s="15">
        <f>I7+I8+I9</f>
        <v>152726.92000000001</v>
      </c>
      <c r="J6" s="15">
        <f t="shared" ref="J6:M6" si="1">J7+J8+J9</f>
        <v>0</v>
      </c>
      <c r="K6" s="15">
        <f t="shared" si="1"/>
        <v>93968.719999999987</v>
      </c>
      <c r="L6" s="15">
        <f t="shared" si="1"/>
        <v>58758.200000000019</v>
      </c>
      <c r="M6" s="15">
        <f t="shared" si="1"/>
        <v>0</v>
      </c>
      <c r="N6" s="16">
        <f>I6/D6</f>
        <v>0.7829378143726865</v>
      </c>
      <c r="O6" s="12"/>
      <c r="P6" s="13"/>
    </row>
    <row r="7" spans="1:16" ht="34.5" customHeight="1" x14ac:dyDescent="0.25">
      <c r="A7" s="14" t="s">
        <v>11</v>
      </c>
      <c r="B7" s="6" t="s">
        <v>12</v>
      </c>
      <c r="C7" s="32"/>
      <c r="D7" s="15">
        <v>183510.71</v>
      </c>
      <c r="E7" s="15"/>
      <c r="F7" s="15">
        <v>120329.75</v>
      </c>
      <c r="G7" s="17">
        <f>D7-E7-F7-H7</f>
        <v>63180.959999999992</v>
      </c>
      <c r="H7" s="15"/>
      <c r="I7" s="15">
        <v>144618.76</v>
      </c>
      <c r="J7" s="15"/>
      <c r="K7" s="15">
        <v>93749.79</v>
      </c>
      <c r="L7" s="17">
        <f>I7-J7-K7-M7</f>
        <v>50868.970000000016</v>
      </c>
      <c r="M7" s="18"/>
      <c r="N7" s="16">
        <f t="shared" ref="N7:N44" si="2">I7/D7</f>
        <v>0.78806713787985461</v>
      </c>
      <c r="O7" s="12"/>
      <c r="P7" s="13"/>
    </row>
    <row r="8" spans="1:16" ht="34.5" customHeight="1" x14ac:dyDescent="0.25">
      <c r="A8" s="14" t="s">
        <v>13</v>
      </c>
      <c r="B8" s="6" t="s">
        <v>14</v>
      </c>
      <c r="C8" s="32"/>
      <c r="D8" s="19">
        <v>1236.79</v>
      </c>
      <c r="E8" s="15"/>
      <c r="F8" s="19" t="s">
        <v>97</v>
      </c>
      <c r="G8" s="17">
        <f t="shared" ref="G8:G10" si="3">D8-E8-F8-H8</f>
        <v>978.65</v>
      </c>
      <c r="H8" s="15"/>
      <c r="I8" s="19">
        <v>1077.29</v>
      </c>
      <c r="J8" s="15"/>
      <c r="K8" s="19" t="s">
        <v>98</v>
      </c>
      <c r="L8" s="17">
        <f t="shared" ref="L8:L11" si="4">I8-J8-K8-M8</f>
        <v>858.3599999999999</v>
      </c>
      <c r="M8" s="18"/>
      <c r="N8" s="16">
        <f t="shared" si="2"/>
        <v>0.87103712028719504</v>
      </c>
      <c r="O8" s="12"/>
      <c r="P8" s="13"/>
    </row>
    <row r="9" spans="1:16" ht="66" customHeight="1" x14ac:dyDescent="0.25">
      <c r="A9" s="14" t="s">
        <v>15</v>
      </c>
      <c r="B9" s="6" t="s">
        <v>16</v>
      </c>
      <c r="C9" s="32"/>
      <c r="D9" s="15">
        <v>10321.530000000001</v>
      </c>
      <c r="E9" s="18"/>
      <c r="F9" s="18">
        <v>0</v>
      </c>
      <c r="G9" s="17">
        <f t="shared" si="3"/>
        <v>10321.530000000001</v>
      </c>
      <c r="H9" s="18"/>
      <c r="I9" s="15">
        <v>7030.87</v>
      </c>
      <c r="J9" s="18"/>
      <c r="K9" s="18">
        <v>0</v>
      </c>
      <c r="L9" s="17">
        <f t="shared" si="4"/>
        <v>7030.87</v>
      </c>
      <c r="M9" s="18"/>
      <c r="N9" s="16">
        <f t="shared" si="2"/>
        <v>0.681184863096847</v>
      </c>
      <c r="O9" s="12"/>
      <c r="P9" s="13"/>
    </row>
    <row r="10" spans="1:16" ht="35.25" customHeight="1" x14ac:dyDescent="0.25">
      <c r="A10" s="14" t="s">
        <v>17</v>
      </c>
      <c r="B10" s="6" t="s">
        <v>18</v>
      </c>
      <c r="C10" s="32"/>
      <c r="D10" s="19">
        <v>33150.620000000003</v>
      </c>
      <c r="E10" s="15"/>
      <c r="F10" s="19">
        <v>1733.35</v>
      </c>
      <c r="G10" s="17">
        <f t="shared" si="3"/>
        <v>31417.270000000004</v>
      </c>
      <c r="H10" s="15"/>
      <c r="I10" s="19">
        <v>26540.36</v>
      </c>
      <c r="J10" s="15"/>
      <c r="K10" s="19">
        <v>1489.23</v>
      </c>
      <c r="L10" s="17">
        <f t="shared" si="4"/>
        <v>25051.13</v>
      </c>
      <c r="M10" s="15"/>
      <c r="N10" s="16">
        <f t="shared" si="2"/>
        <v>0.80059920447943356</v>
      </c>
      <c r="O10" s="12"/>
      <c r="P10" s="13"/>
    </row>
    <row r="11" spans="1:16" ht="36" customHeight="1" x14ac:dyDescent="0.25">
      <c r="A11" s="14" t="s">
        <v>19</v>
      </c>
      <c r="B11" s="6" t="s">
        <v>20</v>
      </c>
      <c r="C11" s="33"/>
      <c r="D11" s="15">
        <v>22745.62</v>
      </c>
      <c r="E11" s="15">
        <v>2.62</v>
      </c>
      <c r="F11" s="15">
        <v>2413.9699999999998</v>
      </c>
      <c r="G11" s="17">
        <f>D11-E11-F11-H11</f>
        <v>20329.03</v>
      </c>
      <c r="H11" s="15"/>
      <c r="I11" s="15">
        <v>19336.86</v>
      </c>
      <c r="J11" s="15">
        <v>0</v>
      </c>
      <c r="K11" s="15">
        <v>1875.47</v>
      </c>
      <c r="L11" s="17">
        <f t="shared" si="4"/>
        <v>17461.39</v>
      </c>
      <c r="M11" s="15"/>
      <c r="N11" s="16">
        <f t="shared" si="2"/>
        <v>0.85013554257918678</v>
      </c>
      <c r="O11" s="12"/>
      <c r="P11" s="13"/>
    </row>
    <row r="12" spans="1:16" ht="26.25" customHeight="1" x14ac:dyDescent="0.25">
      <c r="A12" s="14" t="s">
        <v>21</v>
      </c>
      <c r="B12" s="6" t="s">
        <v>22</v>
      </c>
      <c r="C12" s="31" t="s">
        <v>90</v>
      </c>
      <c r="D12" s="15">
        <f>D13+D14</f>
        <v>17181.940000000002</v>
      </c>
      <c r="E12" s="15">
        <f t="shared" ref="E12:H12" si="5">E13+E14</f>
        <v>0</v>
      </c>
      <c r="F12" s="15">
        <f t="shared" si="5"/>
        <v>16477.2</v>
      </c>
      <c r="G12" s="15">
        <f t="shared" si="5"/>
        <v>704.73999999999978</v>
      </c>
      <c r="H12" s="15">
        <f t="shared" si="5"/>
        <v>0</v>
      </c>
      <c r="I12" s="15">
        <f>I13+I14</f>
        <v>11568.49</v>
      </c>
      <c r="J12" s="15">
        <f t="shared" ref="J12:M12" si="6">J13+J14</f>
        <v>0</v>
      </c>
      <c r="K12" s="15">
        <f t="shared" si="6"/>
        <v>11055.45</v>
      </c>
      <c r="L12" s="15">
        <f t="shared" si="6"/>
        <v>513.03999999999905</v>
      </c>
      <c r="M12" s="15">
        <f t="shared" si="6"/>
        <v>0</v>
      </c>
      <c r="N12" s="16">
        <f t="shared" si="2"/>
        <v>0.67329358617245771</v>
      </c>
      <c r="O12" s="12"/>
      <c r="P12" s="13"/>
    </row>
    <row r="13" spans="1:16" ht="48.75" customHeight="1" x14ac:dyDescent="0.25">
      <c r="A13" s="14" t="s">
        <v>24</v>
      </c>
      <c r="B13" s="6" t="s">
        <v>25</v>
      </c>
      <c r="C13" s="32"/>
      <c r="D13" s="19">
        <v>12827.94</v>
      </c>
      <c r="E13" s="15"/>
      <c r="F13" s="19">
        <v>12183.2</v>
      </c>
      <c r="G13" s="17">
        <f t="shared" ref="G13:G14" si="7">D13-E13-F13-H13</f>
        <v>644.73999999999978</v>
      </c>
      <c r="H13" s="15"/>
      <c r="I13" s="19">
        <v>8295.7999999999993</v>
      </c>
      <c r="J13" s="15"/>
      <c r="K13" s="19">
        <v>7842.76</v>
      </c>
      <c r="L13" s="17">
        <f t="shared" ref="L13:L14" si="8">I13-J13-K13-M13</f>
        <v>453.03999999999905</v>
      </c>
      <c r="M13" s="15"/>
      <c r="N13" s="16">
        <f t="shared" si="2"/>
        <v>0.64669775505654059</v>
      </c>
      <c r="O13" s="12"/>
      <c r="P13" s="13"/>
    </row>
    <row r="14" spans="1:16" ht="51" customHeight="1" x14ac:dyDescent="0.25">
      <c r="A14" s="14" t="s">
        <v>26</v>
      </c>
      <c r="B14" s="6" t="s">
        <v>27</v>
      </c>
      <c r="C14" s="33"/>
      <c r="D14" s="15">
        <v>4354</v>
      </c>
      <c r="E14" s="15"/>
      <c r="F14" s="15">
        <v>4294</v>
      </c>
      <c r="G14" s="17">
        <f t="shared" si="7"/>
        <v>60</v>
      </c>
      <c r="H14" s="15"/>
      <c r="I14" s="15">
        <v>3272.69</v>
      </c>
      <c r="J14" s="15"/>
      <c r="K14" s="15">
        <v>3212.69</v>
      </c>
      <c r="L14" s="17">
        <f t="shared" si="8"/>
        <v>60</v>
      </c>
      <c r="M14" s="15"/>
      <c r="N14" s="16">
        <f t="shared" si="2"/>
        <v>0.75165135507579239</v>
      </c>
      <c r="O14" s="12"/>
      <c r="P14" s="13"/>
    </row>
    <row r="15" spans="1:16" ht="51" customHeight="1" x14ac:dyDescent="0.25">
      <c r="A15" s="14" t="s">
        <v>28</v>
      </c>
      <c r="B15" s="6" t="s">
        <v>29</v>
      </c>
      <c r="C15" s="31" t="s">
        <v>91</v>
      </c>
      <c r="D15" s="19">
        <f>D16+D17+D18+D19</f>
        <v>62375.44</v>
      </c>
      <c r="E15" s="19">
        <f t="shared" ref="E15:H15" si="9">E16+E17+E18+E19</f>
        <v>0</v>
      </c>
      <c r="F15" s="19">
        <f t="shared" si="9"/>
        <v>4298.82</v>
      </c>
      <c r="G15" s="19">
        <f t="shared" si="9"/>
        <v>58076.619999999995</v>
      </c>
      <c r="H15" s="19">
        <f t="shared" si="9"/>
        <v>0</v>
      </c>
      <c r="I15" s="19">
        <f>I16+I17+I18+I19</f>
        <v>49172.54</v>
      </c>
      <c r="J15" s="19">
        <f t="shared" ref="J15:M15" si="10">J16+J17+J18+J19</f>
        <v>0</v>
      </c>
      <c r="K15" s="19">
        <f t="shared" si="10"/>
        <v>2514.4300000000003</v>
      </c>
      <c r="L15" s="19">
        <f t="shared" si="10"/>
        <v>46658.11</v>
      </c>
      <c r="M15" s="19">
        <f t="shared" si="10"/>
        <v>0</v>
      </c>
      <c r="N15" s="16">
        <f t="shared" si="2"/>
        <v>0.78833175365175778</v>
      </c>
      <c r="O15" s="12"/>
      <c r="P15" s="13"/>
    </row>
    <row r="16" spans="1:16" ht="32.25" customHeight="1" x14ac:dyDescent="0.25">
      <c r="A16" s="14" t="s">
        <v>30</v>
      </c>
      <c r="B16" s="6" t="s">
        <v>31</v>
      </c>
      <c r="C16" s="32"/>
      <c r="D16" s="19">
        <v>3162.21</v>
      </c>
      <c r="E16" s="15"/>
      <c r="F16" s="19">
        <v>0</v>
      </c>
      <c r="G16" s="17">
        <f t="shared" ref="G16:G19" si="11">D16-E16-F16-H16</f>
        <v>3162.21</v>
      </c>
      <c r="H16" s="15"/>
      <c r="I16" s="19">
        <v>2383.2399999999998</v>
      </c>
      <c r="J16" s="15"/>
      <c r="K16" s="19">
        <v>0</v>
      </c>
      <c r="L16" s="17">
        <f t="shared" ref="L16:L19" si="12">I16-J16-K16-M16</f>
        <v>2383.2399999999998</v>
      </c>
      <c r="M16" s="15"/>
      <c r="N16" s="16">
        <f t="shared" si="2"/>
        <v>0.75366278646895679</v>
      </c>
      <c r="O16" s="12"/>
      <c r="P16" s="13"/>
    </row>
    <row r="17" spans="1:16" ht="36" customHeight="1" x14ac:dyDescent="0.25">
      <c r="A17" s="14" t="s">
        <v>32</v>
      </c>
      <c r="B17" s="6" t="s">
        <v>33</v>
      </c>
      <c r="C17" s="32"/>
      <c r="D17" s="15">
        <v>5581.5</v>
      </c>
      <c r="E17" s="15"/>
      <c r="F17" s="15">
        <v>119.5</v>
      </c>
      <c r="G17" s="17">
        <f t="shared" si="11"/>
        <v>5462</v>
      </c>
      <c r="H17" s="15"/>
      <c r="I17" s="15">
        <v>4253.41</v>
      </c>
      <c r="J17" s="15"/>
      <c r="K17" s="15">
        <v>90.2</v>
      </c>
      <c r="L17" s="17">
        <f t="shared" si="12"/>
        <v>4163.21</v>
      </c>
      <c r="M17" s="15"/>
      <c r="N17" s="16">
        <f t="shared" si="2"/>
        <v>0.7620550031353579</v>
      </c>
      <c r="O17" s="12"/>
      <c r="P17" s="13"/>
    </row>
    <row r="18" spans="1:16" ht="49.5" customHeight="1" x14ac:dyDescent="0.25">
      <c r="A18" s="14" t="s">
        <v>34</v>
      </c>
      <c r="B18" s="6" t="s">
        <v>35</v>
      </c>
      <c r="C18" s="32"/>
      <c r="D18" s="19">
        <v>14021.34</v>
      </c>
      <c r="E18" s="15"/>
      <c r="F18" s="19">
        <v>3298.32</v>
      </c>
      <c r="G18" s="17">
        <f t="shared" si="11"/>
        <v>10723.02</v>
      </c>
      <c r="H18" s="15"/>
      <c r="I18" s="19">
        <v>7560.21</v>
      </c>
      <c r="J18" s="15"/>
      <c r="K18" s="19">
        <v>1924.23</v>
      </c>
      <c r="L18" s="17">
        <f t="shared" si="12"/>
        <v>5635.98</v>
      </c>
      <c r="M18" s="15"/>
      <c r="N18" s="16">
        <f t="shared" si="2"/>
        <v>0.53919311563659389</v>
      </c>
      <c r="O18" s="12"/>
      <c r="P18" s="13"/>
    </row>
    <row r="19" spans="1:16" ht="48" customHeight="1" x14ac:dyDescent="0.25">
      <c r="A19" s="14" t="s">
        <v>37</v>
      </c>
      <c r="B19" s="6" t="s">
        <v>36</v>
      </c>
      <c r="C19" s="33"/>
      <c r="D19" s="15">
        <v>39610.39</v>
      </c>
      <c r="E19" s="15"/>
      <c r="F19" s="15">
        <v>881</v>
      </c>
      <c r="G19" s="17">
        <f t="shared" si="11"/>
        <v>38729.39</v>
      </c>
      <c r="H19" s="15"/>
      <c r="I19" s="15">
        <v>34975.68</v>
      </c>
      <c r="J19" s="15"/>
      <c r="K19" s="15">
        <v>500</v>
      </c>
      <c r="L19" s="17">
        <f t="shared" si="12"/>
        <v>34475.68</v>
      </c>
      <c r="M19" s="15"/>
      <c r="N19" s="16">
        <f t="shared" si="2"/>
        <v>0.88299256836400752</v>
      </c>
      <c r="O19" s="12"/>
      <c r="P19" s="13"/>
    </row>
    <row r="20" spans="1:16" ht="65.25" customHeight="1" x14ac:dyDescent="0.25">
      <c r="A20" s="20" t="s">
        <v>38</v>
      </c>
      <c r="B20" s="5" t="s">
        <v>39</v>
      </c>
      <c r="C20" s="31" t="s">
        <v>92</v>
      </c>
      <c r="D20" s="15">
        <f>D21+D22+D23</f>
        <v>16994.52</v>
      </c>
      <c r="E20" s="15">
        <f t="shared" ref="E20:M20" si="13">E21+E22+E23</f>
        <v>0</v>
      </c>
      <c r="F20" s="15">
        <f t="shared" si="13"/>
        <v>0</v>
      </c>
      <c r="G20" s="15">
        <f t="shared" si="13"/>
        <v>16994.52</v>
      </c>
      <c r="H20" s="15">
        <f t="shared" si="13"/>
        <v>0</v>
      </c>
      <c r="I20" s="15">
        <f t="shared" si="13"/>
        <v>10661.52</v>
      </c>
      <c r="J20" s="15">
        <f t="shared" si="13"/>
        <v>0</v>
      </c>
      <c r="K20" s="15">
        <f t="shared" si="13"/>
        <v>0</v>
      </c>
      <c r="L20" s="15">
        <f t="shared" si="13"/>
        <v>10661.52</v>
      </c>
      <c r="M20" s="15">
        <f t="shared" si="13"/>
        <v>0</v>
      </c>
      <c r="N20" s="16">
        <f t="shared" si="2"/>
        <v>0.62735046356119506</v>
      </c>
      <c r="O20" s="12"/>
      <c r="P20" s="13"/>
    </row>
    <row r="21" spans="1:16" ht="78.75" customHeight="1" x14ac:dyDescent="0.25">
      <c r="A21" s="20" t="s">
        <v>43</v>
      </c>
      <c r="B21" s="5" t="s">
        <v>40</v>
      </c>
      <c r="C21" s="32"/>
      <c r="D21" s="15">
        <v>16747.52</v>
      </c>
      <c r="E21" s="15"/>
      <c r="F21" s="15">
        <v>0</v>
      </c>
      <c r="G21" s="17">
        <f t="shared" ref="G21:G24" si="14">D21-E21-F21-H21</f>
        <v>16747.52</v>
      </c>
      <c r="H21" s="15"/>
      <c r="I21" s="15">
        <v>10661.52</v>
      </c>
      <c r="J21" s="15"/>
      <c r="K21" s="15">
        <v>0</v>
      </c>
      <c r="L21" s="17">
        <f t="shared" ref="L21:L24" si="15">I21-J21-K21-M21</f>
        <v>10661.52</v>
      </c>
      <c r="M21" s="15"/>
      <c r="N21" s="16">
        <f t="shared" si="2"/>
        <v>0.63660291195353103</v>
      </c>
      <c r="O21" s="12"/>
      <c r="P21" s="13"/>
    </row>
    <row r="22" spans="1:16" ht="31.5" x14ac:dyDescent="0.25">
      <c r="A22" s="20" t="s">
        <v>44</v>
      </c>
      <c r="B22" s="5" t="s">
        <v>41</v>
      </c>
      <c r="C22" s="32"/>
      <c r="D22" s="19">
        <v>1</v>
      </c>
      <c r="E22" s="15"/>
      <c r="F22" s="19">
        <v>0</v>
      </c>
      <c r="G22" s="17">
        <f t="shared" si="14"/>
        <v>1</v>
      </c>
      <c r="H22" s="15"/>
      <c r="I22" s="19">
        <v>0</v>
      </c>
      <c r="J22" s="15"/>
      <c r="K22" s="19">
        <v>0</v>
      </c>
      <c r="L22" s="17">
        <f t="shared" si="15"/>
        <v>0</v>
      </c>
      <c r="M22" s="15"/>
      <c r="N22" s="16">
        <f t="shared" si="2"/>
        <v>0</v>
      </c>
      <c r="O22" s="12"/>
      <c r="P22" s="13"/>
    </row>
    <row r="23" spans="1:16" ht="65.25" customHeight="1" x14ac:dyDescent="0.25">
      <c r="A23" s="20" t="s">
        <v>45</v>
      </c>
      <c r="B23" s="5" t="s">
        <v>42</v>
      </c>
      <c r="C23" s="33"/>
      <c r="D23" s="15">
        <v>246</v>
      </c>
      <c r="E23" s="15"/>
      <c r="F23" s="15">
        <v>0</v>
      </c>
      <c r="G23" s="17">
        <f t="shared" si="14"/>
        <v>246</v>
      </c>
      <c r="H23" s="15"/>
      <c r="I23" s="15">
        <v>0</v>
      </c>
      <c r="J23" s="15"/>
      <c r="K23" s="15">
        <v>0</v>
      </c>
      <c r="L23" s="17">
        <f t="shared" si="15"/>
        <v>0</v>
      </c>
      <c r="M23" s="15"/>
      <c r="N23" s="16">
        <f t="shared" si="2"/>
        <v>0</v>
      </c>
      <c r="O23" s="12"/>
      <c r="P23" s="13"/>
    </row>
    <row r="24" spans="1:16" ht="64.5" customHeight="1" x14ac:dyDescent="0.25">
      <c r="A24" s="14" t="s">
        <v>46</v>
      </c>
      <c r="B24" s="21" t="s">
        <v>47</v>
      </c>
      <c r="C24" s="22" t="s">
        <v>84</v>
      </c>
      <c r="D24" s="15">
        <v>170</v>
      </c>
      <c r="E24" s="15"/>
      <c r="F24" s="15">
        <v>0</v>
      </c>
      <c r="G24" s="15">
        <f t="shared" si="14"/>
        <v>170</v>
      </c>
      <c r="H24" s="15"/>
      <c r="I24" s="15">
        <v>100</v>
      </c>
      <c r="J24" s="15"/>
      <c r="K24" s="15">
        <v>0</v>
      </c>
      <c r="L24" s="15">
        <f t="shared" si="15"/>
        <v>100</v>
      </c>
      <c r="M24" s="15"/>
      <c r="N24" s="16">
        <f t="shared" si="2"/>
        <v>0.58823529411764708</v>
      </c>
      <c r="O24" s="12"/>
      <c r="P24" s="13"/>
    </row>
    <row r="25" spans="1:16" ht="33" customHeight="1" x14ac:dyDescent="0.25">
      <c r="A25" s="20" t="s">
        <v>48</v>
      </c>
      <c r="B25" s="5" t="s">
        <v>49</v>
      </c>
      <c r="C25" s="31" t="s">
        <v>91</v>
      </c>
      <c r="D25" s="15">
        <f>D26+D27</f>
        <v>10579.28</v>
      </c>
      <c r="E25" s="15">
        <f t="shared" ref="E25:H25" si="16">E26+E27</f>
        <v>0</v>
      </c>
      <c r="F25" s="15">
        <f t="shared" si="16"/>
        <v>0</v>
      </c>
      <c r="G25" s="15">
        <f t="shared" si="16"/>
        <v>10579.28</v>
      </c>
      <c r="H25" s="15">
        <f t="shared" si="16"/>
        <v>0</v>
      </c>
      <c r="I25" s="15">
        <f>I26+I27</f>
        <v>7892.2</v>
      </c>
      <c r="J25" s="15">
        <f t="shared" ref="J25:M25" si="17">J26+J27</f>
        <v>0</v>
      </c>
      <c r="K25" s="15">
        <f t="shared" si="17"/>
        <v>0</v>
      </c>
      <c r="L25" s="15">
        <f t="shared" si="17"/>
        <v>7892.2</v>
      </c>
      <c r="M25" s="15">
        <f t="shared" si="17"/>
        <v>0</v>
      </c>
      <c r="N25" s="16">
        <f t="shared" si="2"/>
        <v>0.74600539923321807</v>
      </c>
      <c r="O25" s="12"/>
      <c r="P25" s="13"/>
    </row>
    <row r="26" spans="1:16" ht="31.5" x14ac:dyDescent="0.25">
      <c r="A26" s="20" t="s">
        <v>52</v>
      </c>
      <c r="B26" s="5" t="s">
        <v>50</v>
      </c>
      <c r="C26" s="32"/>
      <c r="D26" s="15">
        <v>10118.66</v>
      </c>
      <c r="E26" s="15"/>
      <c r="F26" s="15">
        <v>0</v>
      </c>
      <c r="G26" s="17">
        <f t="shared" ref="G26:G27" si="18">D26-E26-F26-H26</f>
        <v>10118.66</v>
      </c>
      <c r="H26" s="15"/>
      <c r="I26" s="15">
        <v>7512.94</v>
      </c>
      <c r="J26" s="15"/>
      <c r="K26" s="15">
        <v>0</v>
      </c>
      <c r="L26" s="17">
        <f t="shared" ref="L26:L27" si="19">I26-J26-K26-M26</f>
        <v>7512.94</v>
      </c>
      <c r="M26" s="15"/>
      <c r="N26" s="16">
        <f t="shared" si="2"/>
        <v>0.74248368855164615</v>
      </c>
      <c r="O26" s="12"/>
      <c r="P26" s="13"/>
    </row>
    <row r="27" spans="1:16" ht="66.75" customHeight="1" x14ac:dyDescent="0.25">
      <c r="A27" s="20" t="s">
        <v>53</v>
      </c>
      <c r="B27" s="23" t="s">
        <v>51</v>
      </c>
      <c r="C27" s="32"/>
      <c r="D27" s="15">
        <v>460.62</v>
      </c>
      <c r="E27" s="15"/>
      <c r="F27" s="15">
        <v>0</v>
      </c>
      <c r="G27" s="15">
        <f t="shared" si="18"/>
        <v>460.62</v>
      </c>
      <c r="H27" s="15"/>
      <c r="I27" s="15">
        <v>379.26</v>
      </c>
      <c r="J27" s="15"/>
      <c r="K27" s="15">
        <v>0</v>
      </c>
      <c r="L27" s="15">
        <f t="shared" si="19"/>
        <v>379.26</v>
      </c>
      <c r="M27" s="15"/>
      <c r="N27" s="16">
        <f t="shared" si="2"/>
        <v>0.82336850332160993</v>
      </c>
      <c r="O27" s="12"/>
      <c r="P27" s="13"/>
    </row>
    <row r="28" spans="1:16" ht="39" customHeight="1" x14ac:dyDescent="0.25">
      <c r="A28" s="20" t="s">
        <v>54</v>
      </c>
      <c r="B28" s="5" t="s">
        <v>55</v>
      </c>
      <c r="C28" s="32"/>
      <c r="D28" s="15">
        <f>D29+D30</f>
        <v>2023.4</v>
      </c>
      <c r="E28" s="15">
        <f t="shared" ref="E28:H28" si="20">E29+E30</f>
        <v>0</v>
      </c>
      <c r="F28" s="15">
        <f t="shared" si="20"/>
        <v>0</v>
      </c>
      <c r="G28" s="15">
        <f t="shared" si="20"/>
        <v>2023.4</v>
      </c>
      <c r="H28" s="15">
        <f t="shared" si="20"/>
        <v>0</v>
      </c>
      <c r="I28" s="15">
        <f>I29+I30</f>
        <v>757.9</v>
      </c>
      <c r="J28" s="15">
        <f t="shared" ref="J28:M28" si="21">J29+J30</f>
        <v>0</v>
      </c>
      <c r="K28" s="15">
        <f t="shared" si="21"/>
        <v>0</v>
      </c>
      <c r="L28" s="15">
        <f t="shared" si="21"/>
        <v>757.9</v>
      </c>
      <c r="M28" s="15">
        <f t="shared" si="21"/>
        <v>0</v>
      </c>
      <c r="N28" s="16">
        <f t="shared" si="2"/>
        <v>0.37456755955322724</v>
      </c>
      <c r="O28" s="12"/>
      <c r="P28" s="13"/>
    </row>
    <row r="29" spans="1:16" ht="63" x14ac:dyDescent="0.25">
      <c r="A29" s="20" t="s">
        <v>58</v>
      </c>
      <c r="B29" s="5" t="s">
        <v>56</v>
      </c>
      <c r="C29" s="32"/>
      <c r="D29" s="15">
        <v>1364.5</v>
      </c>
      <c r="E29" s="15"/>
      <c r="F29" s="15"/>
      <c r="G29" s="17">
        <f t="shared" ref="G29:G43" si="22">D29-E29-F29-H29</f>
        <v>1364.5</v>
      </c>
      <c r="H29" s="15"/>
      <c r="I29" s="15">
        <v>99</v>
      </c>
      <c r="J29" s="15"/>
      <c r="K29" s="15">
        <v>0</v>
      </c>
      <c r="L29" s="17">
        <f t="shared" ref="L29:L31" si="23">I29-J29-K29-M29</f>
        <v>99</v>
      </c>
      <c r="M29" s="15"/>
      <c r="N29" s="16">
        <f t="shared" si="2"/>
        <v>7.2554049102235257E-2</v>
      </c>
      <c r="O29" s="12"/>
      <c r="P29" s="13"/>
    </row>
    <row r="30" spans="1:16" ht="70.5" customHeight="1" x14ac:dyDescent="0.25">
      <c r="A30" s="14" t="s">
        <v>59</v>
      </c>
      <c r="B30" s="5" t="s">
        <v>57</v>
      </c>
      <c r="C30" s="32"/>
      <c r="D30" s="15">
        <v>658.9</v>
      </c>
      <c r="E30" s="15"/>
      <c r="F30" s="15"/>
      <c r="G30" s="15">
        <f t="shared" si="22"/>
        <v>658.9</v>
      </c>
      <c r="H30" s="15"/>
      <c r="I30" s="15">
        <v>658.9</v>
      </c>
      <c r="J30" s="15"/>
      <c r="K30" s="15">
        <v>0</v>
      </c>
      <c r="L30" s="15">
        <f t="shared" si="23"/>
        <v>658.9</v>
      </c>
      <c r="M30" s="15"/>
      <c r="N30" s="16">
        <f t="shared" si="2"/>
        <v>1</v>
      </c>
      <c r="O30" s="12"/>
      <c r="P30" s="13"/>
    </row>
    <row r="31" spans="1:16" ht="45.75" customHeight="1" x14ac:dyDescent="0.25">
      <c r="A31" s="14" t="s">
        <v>60</v>
      </c>
      <c r="B31" s="6" t="s">
        <v>61</v>
      </c>
      <c r="C31" s="33"/>
      <c r="D31" s="15">
        <v>43.39</v>
      </c>
      <c r="E31" s="15"/>
      <c r="F31" s="15">
        <v>3.39</v>
      </c>
      <c r="G31" s="15">
        <f t="shared" si="22"/>
        <v>40</v>
      </c>
      <c r="H31" s="15"/>
      <c r="I31" s="15">
        <v>10</v>
      </c>
      <c r="J31" s="15"/>
      <c r="K31" s="15">
        <v>0</v>
      </c>
      <c r="L31" s="15">
        <f t="shared" si="23"/>
        <v>10</v>
      </c>
      <c r="M31" s="15"/>
      <c r="N31" s="16">
        <f t="shared" si="2"/>
        <v>0.23046784973496198</v>
      </c>
      <c r="O31" s="12"/>
      <c r="P31" s="13"/>
    </row>
    <row r="32" spans="1:16" ht="31.5" x14ac:dyDescent="0.25">
      <c r="A32" s="20" t="s">
        <v>62</v>
      </c>
      <c r="B32" s="5" t="s">
        <v>63</v>
      </c>
      <c r="C32" s="31" t="s">
        <v>90</v>
      </c>
      <c r="D32" s="15">
        <f>D33+D34</f>
        <v>11330.630000000001</v>
      </c>
      <c r="E32" s="15">
        <f t="shared" ref="E32:H32" si="24">E33+E34</f>
        <v>0</v>
      </c>
      <c r="F32" s="15">
        <f t="shared" si="24"/>
        <v>75.19</v>
      </c>
      <c r="G32" s="15">
        <f t="shared" si="24"/>
        <v>11255.44</v>
      </c>
      <c r="H32" s="15">
        <f t="shared" si="24"/>
        <v>0</v>
      </c>
      <c r="I32" s="15">
        <f>I33+I34</f>
        <v>7660.42</v>
      </c>
      <c r="J32" s="15">
        <f t="shared" ref="J32:M32" si="25">J33+J34</f>
        <v>0</v>
      </c>
      <c r="K32" s="15">
        <f t="shared" si="25"/>
        <v>53.9</v>
      </c>
      <c r="L32" s="15">
        <f t="shared" si="25"/>
        <v>7606.52</v>
      </c>
      <c r="M32" s="15">
        <f t="shared" si="25"/>
        <v>0</v>
      </c>
      <c r="N32" s="16">
        <f t="shared" si="2"/>
        <v>0.67608067689087004</v>
      </c>
      <c r="O32" s="12"/>
      <c r="P32" s="13"/>
    </row>
    <row r="33" spans="1:166" ht="63.75" customHeight="1" x14ac:dyDescent="0.25">
      <c r="A33" s="20" t="s">
        <v>66</v>
      </c>
      <c r="B33" s="5" t="s">
        <v>64</v>
      </c>
      <c r="C33" s="32"/>
      <c r="D33" s="15">
        <v>5002.59</v>
      </c>
      <c r="E33" s="15"/>
      <c r="F33" s="15">
        <v>0</v>
      </c>
      <c r="G33" s="17">
        <f t="shared" si="22"/>
        <v>5002.59</v>
      </c>
      <c r="H33" s="15"/>
      <c r="I33" s="15">
        <v>3393.85</v>
      </c>
      <c r="J33" s="15"/>
      <c r="K33" s="15">
        <v>0</v>
      </c>
      <c r="L33" s="17">
        <f t="shared" ref="L33:L34" si="26">I33-J33-K33-M33</f>
        <v>3393.85</v>
      </c>
      <c r="M33" s="15"/>
      <c r="N33" s="16">
        <f t="shared" si="2"/>
        <v>0.6784185791759868</v>
      </c>
      <c r="O33" s="12"/>
      <c r="P33" s="13"/>
    </row>
    <row r="34" spans="1:166" ht="47.25" x14ac:dyDescent="0.25">
      <c r="A34" s="20" t="s">
        <v>67</v>
      </c>
      <c r="B34" s="23" t="s">
        <v>65</v>
      </c>
      <c r="C34" s="33"/>
      <c r="D34" s="15">
        <v>6328.04</v>
      </c>
      <c r="E34" s="15"/>
      <c r="F34" s="15">
        <v>75.19</v>
      </c>
      <c r="G34" s="15">
        <f t="shared" si="22"/>
        <v>6252.85</v>
      </c>
      <c r="H34" s="15"/>
      <c r="I34" s="15">
        <v>4266.57</v>
      </c>
      <c r="J34" s="15"/>
      <c r="K34" s="15">
        <v>53.9</v>
      </c>
      <c r="L34" s="15">
        <f t="shared" si="26"/>
        <v>4212.67</v>
      </c>
      <c r="M34" s="15"/>
      <c r="N34" s="16">
        <f t="shared" si="2"/>
        <v>0.67423246376445156</v>
      </c>
      <c r="O34" s="12"/>
      <c r="P34" s="13"/>
    </row>
    <row r="35" spans="1:166" ht="94.5" x14ac:dyDescent="0.25">
      <c r="A35" s="20" t="s">
        <v>68</v>
      </c>
      <c r="B35" s="5" t="s">
        <v>69</v>
      </c>
      <c r="C35" s="37" t="s">
        <v>72</v>
      </c>
      <c r="D35" s="15">
        <f>D36+D37</f>
        <v>8067.9500000000007</v>
      </c>
      <c r="E35" s="15">
        <f t="shared" ref="E35:H35" si="27">E36+E37</f>
        <v>0</v>
      </c>
      <c r="F35" s="15">
        <f t="shared" si="27"/>
        <v>0</v>
      </c>
      <c r="G35" s="15">
        <f t="shared" si="27"/>
        <v>8067.9500000000007</v>
      </c>
      <c r="H35" s="15">
        <f t="shared" si="27"/>
        <v>0</v>
      </c>
      <c r="I35" s="15">
        <f>I36+I37</f>
        <v>4955.76</v>
      </c>
      <c r="J35" s="15">
        <f t="shared" ref="J35:M35" si="28">J36+J37</f>
        <v>0</v>
      </c>
      <c r="K35" s="15">
        <f t="shared" si="28"/>
        <v>0</v>
      </c>
      <c r="L35" s="15">
        <f t="shared" si="28"/>
        <v>4955.76</v>
      </c>
      <c r="M35" s="15">
        <f t="shared" si="28"/>
        <v>0</v>
      </c>
      <c r="N35" s="16">
        <f t="shared" si="2"/>
        <v>0.61425269120408532</v>
      </c>
      <c r="O35" s="12"/>
      <c r="P35" s="13"/>
    </row>
    <row r="36" spans="1:166" ht="47.25" x14ac:dyDescent="0.25">
      <c r="A36" s="24" t="s">
        <v>74</v>
      </c>
      <c r="B36" s="5" t="s">
        <v>70</v>
      </c>
      <c r="C36" s="38"/>
      <c r="D36" s="15">
        <v>1179.0999999999999</v>
      </c>
      <c r="E36" s="15"/>
      <c r="F36" s="15">
        <v>0</v>
      </c>
      <c r="G36" s="17">
        <f t="shared" si="22"/>
        <v>1179.0999999999999</v>
      </c>
      <c r="H36" s="15"/>
      <c r="I36" s="15">
        <v>216.26</v>
      </c>
      <c r="J36" s="15"/>
      <c r="K36" s="15">
        <v>0</v>
      </c>
      <c r="L36" s="17">
        <f t="shared" ref="L36:L37" si="29">I36-J36-K36-M36</f>
        <v>216.26</v>
      </c>
      <c r="M36" s="15"/>
      <c r="N36" s="16">
        <f t="shared" si="2"/>
        <v>0.18341107624459335</v>
      </c>
      <c r="O36" s="12"/>
      <c r="P36" s="13"/>
    </row>
    <row r="37" spans="1:166" ht="47.25" x14ac:dyDescent="0.25">
      <c r="A37" s="20" t="s">
        <v>73</v>
      </c>
      <c r="B37" s="23" t="s">
        <v>71</v>
      </c>
      <c r="C37" s="39"/>
      <c r="D37" s="15">
        <v>6888.85</v>
      </c>
      <c r="E37" s="15"/>
      <c r="F37" s="15">
        <v>0</v>
      </c>
      <c r="G37" s="15">
        <f t="shared" si="22"/>
        <v>6888.85</v>
      </c>
      <c r="H37" s="15"/>
      <c r="I37" s="15">
        <v>4739.5</v>
      </c>
      <c r="J37" s="15"/>
      <c r="K37" s="15">
        <v>0</v>
      </c>
      <c r="L37" s="15">
        <f t="shared" si="29"/>
        <v>4739.5</v>
      </c>
      <c r="M37" s="15"/>
      <c r="N37" s="16">
        <f t="shared" si="2"/>
        <v>0.6879958193312381</v>
      </c>
      <c r="O37" s="12"/>
      <c r="P37" s="13"/>
    </row>
    <row r="38" spans="1:166" ht="36.75" customHeight="1" x14ac:dyDescent="0.25">
      <c r="A38" s="20" t="s">
        <v>75</v>
      </c>
      <c r="B38" s="5" t="s">
        <v>76</v>
      </c>
      <c r="C38" s="31" t="s">
        <v>93</v>
      </c>
      <c r="D38" s="15">
        <f>D39+D40+D41+D42</f>
        <v>52926.15</v>
      </c>
      <c r="E38" s="15">
        <f t="shared" ref="E38:M38" si="30">E39+E40+E41+E42</f>
        <v>878.36</v>
      </c>
      <c r="F38" s="15">
        <f t="shared" si="30"/>
        <v>1909.23</v>
      </c>
      <c r="G38" s="15">
        <f t="shared" si="30"/>
        <v>50138.559999999998</v>
      </c>
      <c r="H38" s="15">
        <f t="shared" si="30"/>
        <v>0</v>
      </c>
      <c r="I38" s="15">
        <f t="shared" si="30"/>
        <v>36926.720000000001</v>
      </c>
      <c r="J38" s="15">
        <f t="shared" si="30"/>
        <v>671.8</v>
      </c>
      <c r="K38" s="15">
        <f t="shared" si="30"/>
        <v>1255.96</v>
      </c>
      <c r="L38" s="15">
        <f t="shared" si="30"/>
        <v>34998.959999999999</v>
      </c>
      <c r="M38" s="15">
        <f t="shared" si="30"/>
        <v>0</v>
      </c>
      <c r="N38" s="16">
        <f t="shared" si="2"/>
        <v>0.69770274240616403</v>
      </c>
      <c r="O38" s="12"/>
      <c r="P38" s="13"/>
    </row>
    <row r="39" spans="1:166" ht="47.25" x14ac:dyDescent="0.25">
      <c r="A39" s="24" t="s">
        <v>82</v>
      </c>
      <c r="B39" s="5" t="s">
        <v>77</v>
      </c>
      <c r="C39" s="32"/>
      <c r="D39" s="15">
        <v>1770.64</v>
      </c>
      <c r="E39" s="15"/>
      <c r="F39" s="15">
        <v>0</v>
      </c>
      <c r="G39" s="15">
        <f t="shared" si="22"/>
        <v>1770.64</v>
      </c>
      <c r="H39" s="15"/>
      <c r="I39" s="15">
        <v>162.82</v>
      </c>
      <c r="J39" s="15"/>
      <c r="K39" s="15">
        <v>0</v>
      </c>
      <c r="L39" s="17">
        <f t="shared" ref="L39:L43" si="31">I39-J39-K39-M39</f>
        <v>162.82</v>
      </c>
      <c r="M39" s="15"/>
      <c r="N39" s="16">
        <f t="shared" si="2"/>
        <v>9.1955451136312288E-2</v>
      </c>
      <c r="O39" s="12"/>
      <c r="P39" s="13"/>
    </row>
    <row r="40" spans="1:166" ht="50.25" customHeight="1" x14ac:dyDescent="0.25">
      <c r="A40" s="20" t="s">
        <v>80</v>
      </c>
      <c r="B40" s="5" t="s">
        <v>78</v>
      </c>
      <c r="C40" s="32"/>
      <c r="D40" s="15">
        <v>1141.55</v>
      </c>
      <c r="E40" s="15"/>
      <c r="F40" s="15">
        <v>0</v>
      </c>
      <c r="G40" s="15">
        <f t="shared" si="22"/>
        <v>1141.55</v>
      </c>
      <c r="H40" s="15"/>
      <c r="I40" s="15">
        <v>228.28</v>
      </c>
      <c r="J40" s="15"/>
      <c r="K40" s="15">
        <v>0</v>
      </c>
      <c r="L40" s="15">
        <f t="shared" si="31"/>
        <v>228.28</v>
      </c>
      <c r="M40" s="15"/>
      <c r="N40" s="16">
        <f t="shared" si="2"/>
        <v>0.19997371994218388</v>
      </c>
      <c r="O40" s="12"/>
      <c r="P40" s="13"/>
    </row>
    <row r="41" spans="1:166" ht="38.25" customHeight="1" x14ac:dyDescent="0.25">
      <c r="A41" s="20" t="s">
        <v>81</v>
      </c>
      <c r="B41" s="5" t="s">
        <v>79</v>
      </c>
      <c r="C41" s="32"/>
      <c r="D41" s="15">
        <v>34586.61</v>
      </c>
      <c r="E41" s="15">
        <v>878.36</v>
      </c>
      <c r="F41" s="15">
        <v>1909.23</v>
      </c>
      <c r="G41" s="15">
        <f t="shared" si="22"/>
        <v>31799.02</v>
      </c>
      <c r="H41" s="15"/>
      <c r="I41" s="15">
        <v>24830.63</v>
      </c>
      <c r="J41" s="15">
        <v>671.8</v>
      </c>
      <c r="K41" s="15">
        <v>1255.96</v>
      </c>
      <c r="L41" s="17">
        <f t="shared" si="31"/>
        <v>22902.870000000003</v>
      </c>
      <c r="M41" s="15"/>
      <c r="N41" s="16">
        <f t="shared" si="2"/>
        <v>0.71792609914646166</v>
      </c>
      <c r="O41" s="12"/>
      <c r="P41" s="13"/>
    </row>
    <row r="42" spans="1:166" ht="66" customHeight="1" x14ac:dyDescent="0.25">
      <c r="A42" s="20" t="s">
        <v>86</v>
      </c>
      <c r="B42" s="6" t="s">
        <v>87</v>
      </c>
      <c r="C42" s="33"/>
      <c r="D42" s="15">
        <v>15427.35</v>
      </c>
      <c r="E42" s="15"/>
      <c r="F42" s="15">
        <v>0</v>
      </c>
      <c r="G42" s="15">
        <f t="shared" si="22"/>
        <v>15427.35</v>
      </c>
      <c r="H42" s="15"/>
      <c r="I42" s="15">
        <v>11704.99</v>
      </c>
      <c r="J42" s="15"/>
      <c r="K42" s="15">
        <v>0</v>
      </c>
      <c r="L42" s="15">
        <f t="shared" si="31"/>
        <v>11704.99</v>
      </c>
      <c r="M42" s="15"/>
      <c r="N42" s="16">
        <f t="shared" si="2"/>
        <v>0.75871682434118626</v>
      </c>
      <c r="O42" s="12"/>
      <c r="P42" s="13"/>
    </row>
    <row r="43" spans="1:166" ht="129" customHeight="1" x14ac:dyDescent="0.25">
      <c r="A43" s="25" t="s">
        <v>83</v>
      </c>
      <c r="B43" s="26" t="s">
        <v>95</v>
      </c>
      <c r="C43" s="11" t="s">
        <v>94</v>
      </c>
      <c r="D43" s="15">
        <v>3164.79</v>
      </c>
      <c r="E43" s="15">
        <v>2076.1</v>
      </c>
      <c r="F43" s="15">
        <v>0</v>
      </c>
      <c r="G43" s="15">
        <f t="shared" si="22"/>
        <v>1088.69</v>
      </c>
      <c r="H43" s="15"/>
      <c r="I43" s="15">
        <v>3085.67</v>
      </c>
      <c r="J43" s="15">
        <v>2024.2</v>
      </c>
      <c r="K43" s="15">
        <v>0</v>
      </c>
      <c r="L43" s="15">
        <f t="shared" si="31"/>
        <v>1061.47</v>
      </c>
      <c r="M43" s="15"/>
      <c r="N43" s="16">
        <f t="shared" si="2"/>
        <v>0.97499992100581712</v>
      </c>
      <c r="O43" s="12"/>
      <c r="P43" s="13"/>
    </row>
    <row r="44" spans="1:166" s="7" customFormat="1" ht="33" customHeight="1" x14ac:dyDescent="0.25">
      <c r="A44" s="14"/>
      <c r="B44" s="27" t="s">
        <v>89</v>
      </c>
      <c r="C44" s="27"/>
      <c r="D44" s="28">
        <f>D43+D38+D35+D32+D31+D28+D25+D24+D20+D15+D12+D11+D10+D6</f>
        <v>435822.76</v>
      </c>
      <c r="E44" s="15">
        <f t="shared" ref="E44:M44" si="32">E43+E38+E35+E32+E31+E28+E25+E24+E20+E15+E12+E11+E10+E6</f>
        <v>2957.08</v>
      </c>
      <c r="F44" s="15">
        <f>F43+F38+F35+F32+F31+F28+F25+F24+F20+F15+F12+F11+F10+F6</f>
        <v>147499.04</v>
      </c>
      <c r="G44" s="15">
        <f t="shared" si="32"/>
        <v>285366.64</v>
      </c>
      <c r="H44" s="15">
        <f t="shared" si="32"/>
        <v>0</v>
      </c>
      <c r="I44" s="28">
        <f t="shared" si="32"/>
        <v>331395.36</v>
      </c>
      <c r="J44" s="15">
        <f>J43+J38+J35+J32+J31+J28+J25+J24+J20+J15+J12+J11+J10+J6</f>
        <v>2696</v>
      </c>
      <c r="K44" s="28">
        <f t="shared" si="32"/>
        <v>112213.15999999999</v>
      </c>
      <c r="L44" s="15">
        <f t="shared" si="32"/>
        <v>216486.2</v>
      </c>
      <c r="M44" s="15">
        <f t="shared" si="32"/>
        <v>0</v>
      </c>
      <c r="N44" s="16">
        <f t="shared" si="2"/>
        <v>0.76039021000188234</v>
      </c>
      <c r="O44" s="12"/>
      <c r="P44" s="13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ht="15.75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66" ht="15.7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mergeCells count="16">
    <mergeCell ref="C25:C31"/>
    <mergeCell ref="C15:C19"/>
    <mergeCell ref="C38:C42"/>
    <mergeCell ref="C35:C37"/>
    <mergeCell ref="C20:C23"/>
    <mergeCell ref="C32:C34"/>
    <mergeCell ref="O4:P4"/>
    <mergeCell ref="C6:C11"/>
    <mergeCell ref="C12:C14"/>
    <mergeCell ref="A2:N2"/>
    <mergeCell ref="D3:H3"/>
    <mergeCell ref="A3:A4"/>
    <mergeCell ref="B3:B4"/>
    <mergeCell ref="C3:C4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01.10.2018</vt:lpstr>
      <vt:lpstr>'на 01.10.2018'!Заголовки_для_печати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2018-10-11T08:57:16Z</dcterms:modified>
</cp:coreProperties>
</file>