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<sst xmlns="http://schemas.openxmlformats.org/spreadsheetml/2006/main" count="88" uniqueCount="84">
  <si>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</si>
  <si>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</si>
  <si>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</si>
  <si>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</si>
  <si>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</si>
  <si>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</si>
  <si>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</si>
  <si>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</si>
  <si>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</si>
  <si>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</si>
  <si>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</si>
  <si>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</si>
  <si>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</si>
  <si>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</si>
  <si>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</si>
  <si>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</si>
  <si>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</si>
  <si>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</si>
  <si>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</si>
  <si>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</si>
  <si>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</si>
  <si>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</si>
  <si>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</si>
  <si>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</si>
  <si>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</si>
  <si>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</si>
  <si>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</si>
  <si>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</si>
  <si>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</si>
  <si>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</si>
  <si>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</si>
  <si>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</si>
  <si>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</si>
  <si>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</si>
  <si>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</si>
  <si>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</si>
  <si>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</si>
  <si>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</si>
  <si>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</si>
  <si>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</si>
  <si>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</si>
  <si>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</si>
  <si>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</si>
  <si>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</si>
  <si>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</si>
  <si>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</si>
  <si>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Доходы бюджетов бюджетной системы Российской Федерации от возврата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</si>
  <si>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</si>
  <si>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</si>
  <si>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</si>
  <si>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</si>
  <si>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</si>
  <si>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</si>
  <si>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</si>
  <si>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</si>
  <si>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</si>
  <si>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</si>
  <si>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</si>
  <si>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000 1 11 09000 00 0000 120</t>
  </si>
  <si>
    <t>000 2 18 00000 00 0000 180</t>
  </si>
  <si>
    <t>План</t>
  </si>
  <si>
    <t>Пояснения различий между первоначально утвержденными показателями доходов бюджета и их фактическими значениями (указывается в случае отклонения на 5% и более)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</si>
  <si>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</si>
  <si>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000 2 02 10000 00 0000 151</t>
  </si>
  <si>
    <t>000 2 02 20000 00 0000 151</t>
  </si>
  <si>
    <t>000 2 02 30000 00 0000 151</t>
  </si>
  <si>
    <t>000 2 19 00000 04 0000 151</t>
  </si>
  <si>
    <t>Плановые показатели главным администратором не прогнозируются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</si>
  <si>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</si>
  <si>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</si>
  <si>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000 2 02 40000 00 0000 151</t>
  </si>
  <si>
    <t>снижение налогооблагаемой базы</t>
  </si>
  <si>
    <t>увеличение налогооблагаемой базы</t>
  </si>
  <si>
    <t>изменение с 01.01.2020 г. Федерального законодательства в части зачисления штрафов, санкций, возмещения ущерба</t>
  </si>
  <si>
    <t>изменение Федерального законодательства в части порядка исчисления авансовых платежей, поступившие ранее суммы принимаются к зачету будущих периодов</t>
  </si>
  <si>
    <t>Утверждено РСД от 23.12.2019 г. № 225</t>
  </si>
  <si>
    <t>Утверждено РСД от 30.12.2020 г. № 301</t>
  </si>
  <si>
    <t>В связи с проведением  мероприятий по урегулированию задолженности</t>
  </si>
  <si>
    <t xml:space="preserve">Увеличение количества договоров аренды земельных участков </t>
  </si>
  <si>
    <t xml:space="preserve">Заключение новых договоров коммерческого найма помещений, находящихся в муниципальной собственности </t>
  </si>
  <si>
    <t xml:space="preserve">Сведения о фактических поступлениях доходов ЗАТО Видяево по видам доходов в сравнении с первоначально утвержденным решением о бюджете значениями </t>
  </si>
  <si>
    <t>Исполнено за 2020 год</t>
  </si>
  <si>
    <t>Процент выполнения первоначального  плана</t>
  </si>
  <si>
    <t>рублей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</si>
</sst>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49" fontId="26" fillId="24" borderId="0" xfId="0" applyNumberFormat="1" applyFont="1" applyFill="1" applyAlignment="1">
      <alignment horizontal="righ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77" fontId="30" fillId="24" borderId="12" xfId="61" applyNumberFormat="1" applyFont="1" applyFill="1" applyBorder="1" applyAlignment="1">
      <alignment horizontal="center" vertical="center" wrapText="1"/>
    </xf>
    <xf numFmtId="177" fontId="30" fillId="24" borderId="13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48"/>
  <sheetViews>
    <sheetView tabSelected="1" zoomScalePageLayoutView="0" workbookViewId="0" topLeftCell="C1">
      <selection activeCell="G9" sqref="G9"/>
    </sheetView>
  </sheetViews>
  <sheetFormatPr defaultColWidth="9.00390625" defaultRowHeight="16.5" customHeight="1"/>
  <cols>
    <col min="1" max="1" width="46.25390625" style="1" customWidth="1"/>
    <col min="2" max="2" width="27.37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6" ht="16.5" customHeight="1">
      <c r="C1" s="1"/>
      <c r="D1" s="45"/>
      <c r="E1" s="45"/>
      <c r="F1" s="45"/>
    </row>
    <row r="2" spans="3:6" ht="8.25" customHeight="1" hidden="1">
      <c r="C2" s="1"/>
      <c r="D2" s="45"/>
      <c r="E2" s="45"/>
      <c r="F2" s="45"/>
    </row>
    <row r="3" spans="3:6" ht="16.5" customHeight="1" hidden="1">
      <c r="C3" s="1"/>
      <c r="D3" s="45"/>
      <c r="E3" s="45"/>
      <c r="F3" s="45"/>
    </row>
    <row r="4" spans="1:7" ht="12.75" customHeight="1" hidden="1">
      <c r="A4" s="33"/>
      <c r="G4" s="34"/>
    </row>
    <row r="5" spans="1:7" ht="64.5" customHeight="1">
      <c r="A5" s="46" t="s">
        <v>80</v>
      </c>
      <c r="B5" s="46"/>
      <c r="C5" s="46"/>
      <c r="D5" s="46"/>
      <c r="E5" s="46"/>
      <c r="F5" s="46"/>
      <c r="G5" s="46"/>
    </row>
    <row r="6" spans="1:7" ht="15.75" customHeight="1">
      <c r="A6" s="3"/>
      <c r="B6" s="3"/>
      <c r="C6" s="3"/>
      <c r="D6" s="3"/>
      <c r="E6" s="3"/>
      <c r="F6" s="25"/>
      <c r="G6" s="42" t="s">
        <v>83</v>
      </c>
    </row>
    <row r="7" spans="1:7" ht="26.25" customHeight="1">
      <c r="A7" s="47" t="s">
        <v>11</v>
      </c>
      <c r="B7" s="43" t="s">
        <v>49</v>
      </c>
      <c r="C7" s="49" t="s">
        <v>60</v>
      </c>
      <c r="D7" s="50"/>
      <c r="E7" s="43" t="s">
        <v>81</v>
      </c>
      <c r="F7" s="51" t="s">
        <v>82</v>
      </c>
      <c r="G7" s="43" t="s">
        <v>61</v>
      </c>
    </row>
    <row r="8" spans="1:7" ht="36.75" customHeight="1">
      <c r="A8" s="48"/>
      <c r="B8" s="44"/>
      <c r="C8" s="31" t="s">
        <v>75</v>
      </c>
      <c r="D8" s="31" t="s">
        <v>76</v>
      </c>
      <c r="E8" s="44"/>
      <c r="F8" s="52"/>
      <c r="G8" s="44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7" ht="21.75" customHeight="1">
      <c r="A10" s="35" t="s">
        <v>13</v>
      </c>
      <c r="B10" s="36" t="s">
        <v>12</v>
      </c>
      <c r="C10" s="37">
        <f>C11+C25</f>
        <v>84018681.65</v>
      </c>
      <c r="D10" s="37">
        <f>D11+D25</f>
        <v>86550884</v>
      </c>
      <c r="E10" s="37">
        <f>E11+E25</f>
        <v>86292993.97000001</v>
      </c>
      <c r="F10" s="38">
        <f>E10/C10</f>
        <v>1.0270691264768257</v>
      </c>
      <c r="G10" s="35"/>
    </row>
    <row r="11" spans="1:7" ht="20.25" customHeight="1">
      <c r="A11" s="8" t="s">
        <v>14</v>
      </c>
      <c r="B11" s="6"/>
      <c r="C11" s="9">
        <f>C12+C16+C20+C23+C14</f>
        <v>72401723.65</v>
      </c>
      <c r="D11" s="9">
        <f>D12+D16+D20+D23+D14</f>
        <v>73574684</v>
      </c>
      <c r="E11" s="9">
        <f>E12+E16+E20+E23+E14</f>
        <v>73387255.85000001</v>
      </c>
      <c r="F11" s="27">
        <f>E11/C11</f>
        <v>1.0136119991391945</v>
      </c>
      <c r="G11" s="8"/>
    </row>
    <row r="12" spans="1:7" ht="24.75" customHeight="1">
      <c r="A12" s="10" t="s">
        <v>16</v>
      </c>
      <c r="B12" s="6" t="s">
        <v>15</v>
      </c>
      <c r="C12" s="7">
        <f>C13</f>
        <v>67200000</v>
      </c>
      <c r="D12" s="7">
        <f>D13</f>
        <v>68266000</v>
      </c>
      <c r="E12" s="7">
        <f>E13</f>
        <v>68271012.46</v>
      </c>
      <c r="F12" s="26">
        <f>E12/C12</f>
        <v>1.0159376854166666</v>
      </c>
      <c r="G12" s="10"/>
    </row>
    <row r="13" spans="1:8" ht="26.25" customHeight="1">
      <c r="A13" s="11" t="s">
        <v>36</v>
      </c>
      <c r="B13" s="12" t="s">
        <v>50</v>
      </c>
      <c r="C13" s="13">
        <v>67200000</v>
      </c>
      <c r="D13" s="13">
        <v>68266000</v>
      </c>
      <c r="E13" s="13">
        <v>68271012.46</v>
      </c>
      <c r="F13" s="28">
        <f>E13/C13</f>
        <v>1.0159376854166666</v>
      </c>
      <c r="G13" s="14"/>
      <c r="H13" s="41"/>
    </row>
    <row r="14" spans="1:8" ht="33" customHeight="1">
      <c r="A14" s="5" t="s">
        <v>18</v>
      </c>
      <c r="B14" s="6" t="s">
        <v>17</v>
      </c>
      <c r="C14" s="7">
        <f>C15</f>
        <v>2034723.65</v>
      </c>
      <c r="D14" s="7">
        <f>D15</f>
        <v>2203360</v>
      </c>
      <c r="E14" s="7">
        <f>E15</f>
        <v>2162962.17</v>
      </c>
      <c r="F14" s="26">
        <f aca="true" t="shared" si="0" ref="F14:F32">E14/C14</f>
        <v>1.0630250304506954</v>
      </c>
      <c r="G14" s="5"/>
      <c r="H14" s="41"/>
    </row>
    <row r="15" spans="1:8" ht="40.5" customHeight="1">
      <c r="A15" s="14" t="s">
        <v>37</v>
      </c>
      <c r="B15" s="12" t="s">
        <v>51</v>
      </c>
      <c r="C15" s="13">
        <v>2034723.65</v>
      </c>
      <c r="D15" s="13">
        <v>2203360</v>
      </c>
      <c r="E15" s="13">
        <v>2162962.17</v>
      </c>
      <c r="F15" s="28">
        <f>E15/C15</f>
        <v>1.0630250304506954</v>
      </c>
      <c r="G15" s="14"/>
      <c r="H15" s="41"/>
    </row>
    <row r="16" spans="1:8" ht="22.5" customHeight="1">
      <c r="A16" s="10" t="s">
        <v>20</v>
      </c>
      <c r="B16" s="6" t="s">
        <v>19</v>
      </c>
      <c r="C16" s="7">
        <f>C17+C18+C19</f>
        <v>2917000</v>
      </c>
      <c r="D16" s="7">
        <f>D17+D18+D19</f>
        <v>2754324</v>
      </c>
      <c r="E16" s="7">
        <f>E17+E18+E19</f>
        <v>2604257.42</v>
      </c>
      <c r="F16" s="26">
        <f>E16/C16</f>
        <v>0.89278622557422</v>
      </c>
      <c r="G16" s="10"/>
      <c r="H16" s="41"/>
    </row>
    <row r="17" spans="1:8" ht="40.5" customHeight="1">
      <c r="A17" s="15" t="s">
        <v>38</v>
      </c>
      <c r="B17" s="12" t="s">
        <v>52</v>
      </c>
      <c r="C17" s="13">
        <v>618000</v>
      </c>
      <c r="D17" s="13">
        <v>706324</v>
      </c>
      <c r="E17" s="13">
        <v>688282.67</v>
      </c>
      <c r="F17" s="28">
        <f>E17/C17</f>
        <v>1.113726003236246</v>
      </c>
      <c r="G17" s="15" t="s">
        <v>72</v>
      </c>
      <c r="H17" s="41"/>
    </row>
    <row r="18" spans="1:8" ht="33" customHeight="1">
      <c r="A18" s="15" t="s">
        <v>39</v>
      </c>
      <c r="B18" s="12" t="s">
        <v>53</v>
      </c>
      <c r="C18" s="13">
        <v>2134000</v>
      </c>
      <c r="D18" s="13">
        <v>1942000</v>
      </c>
      <c r="E18" s="13">
        <v>1865053.99</v>
      </c>
      <c r="F18" s="28">
        <f t="shared" si="0"/>
        <v>0.8739709418931584</v>
      </c>
      <c r="G18" s="15" t="s">
        <v>71</v>
      </c>
      <c r="H18" s="41"/>
    </row>
    <row r="19" spans="1:8" ht="36.75" customHeight="1">
      <c r="A19" s="15" t="s">
        <v>40</v>
      </c>
      <c r="B19" s="12" t="s">
        <v>54</v>
      </c>
      <c r="C19" s="13">
        <v>165000</v>
      </c>
      <c r="D19" s="13">
        <v>106000</v>
      </c>
      <c r="E19" s="13">
        <v>50920.76</v>
      </c>
      <c r="F19" s="28">
        <f t="shared" si="0"/>
        <v>0.3086106666666667</v>
      </c>
      <c r="G19" s="15" t="s">
        <v>71</v>
      </c>
      <c r="H19" s="41"/>
    </row>
    <row r="20" spans="1:8" ht="21" customHeight="1">
      <c r="A20" s="10" t="s">
        <v>22</v>
      </c>
      <c r="B20" s="6" t="s">
        <v>21</v>
      </c>
      <c r="C20" s="7">
        <f>C21+C22</f>
        <v>82000</v>
      </c>
      <c r="D20" s="7">
        <f>D21+D22</f>
        <v>93000</v>
      </c>
      <c r="E20" s="7">
        <f>E21+E22</f>
        <v>92577.18</v>
      </c>
      <c r="F20" s="26">
        <f>E20/C20</f>
        <v>1.12899</v>
      </c>
      <c r="G20" s="10"/>
      <c r="H20" s="41"/>
    </row>
    <row r="21" spans="1:8" ht="30.75" customHeight="1">
      <c r="A21" s="15" t="s">
        <v>41</v>
      </c>
      <c r="B21" s="12" t="s">
        <v>55</v>
      </c>
      <c r="C21" s="13">
        <v>2000</v>
      </c>
      <c r="D21" s="13">
        <v>10000</v>
      </c>
      <c r="E21" s="13">
        <v>9935.93</v>
      </c>
      <c r="F21" s="28">
        <f t="shared" si="0"/>
        <v>4.967965</v>
      </c>
      <c r="G21" s="15" t="s">
        <v>72</v>
      </c>
      <c r="H21" s="41"/>
    </row>
    <row r="22" spans="1:8" ht="72.75" customHeight="1">
      <c r="A22" s="15" t="s">
        <v>42</v>
      </c>
      <c r="B22" s="12" t="s">
        <v>56</v>
      </c>
      <c r="C22" s="13">
        <v>80000</v>
      </c>
      <c r="D22" s="13">
        <v>83000</v>
      </c>
      <c r="E22" s="13">
        <v>82641.25</v>
      </c>
      <c r="F22" s="28">
        <f t="shared" si="0"/>
        <v>1.033015625</v>
      </c>
      <c r="G22" s="15"/>
      <c r="H22" s="41"/>
    </row>
    <row r="23" spans="1:8" ht="29.25" customHeight="1">
      <c r="A23" s="10" t="s">
        <v>24</v>
      </c>
      <c r="B23" s="6" t="s">
        <v>23</v>
      </c>
      <c r="C23" s="7">
        <f>C24</f>
        <v>168000</v>
      </c>
      <c r="D23" s="7">
        <f>D24</f>
        <v>258000</v>
      </c>
      <c r="E23" s="7">
        <f>E24</f>
        <v>256446.62</v>
      </c>
      <c r="F23" s="26">
        <f t="shared" si="0"/>
        <v>1.5264679761904763</v>
      </c>
      <c r="G23" s="10"/>
      <c r="H23" s="41"/>
    </row>
    <row r="24" spans="1:8" ht="45" customHeight="1">
      <c r="A24" s="14" t="s">
        <v>26</v>
      </c>
      <c r="B24" s="12" t="s">
        <v>25</v>
      </c>
      <c r="C24" s="13">
        <v>168000</v>
      </c>
      <c r="D24" s="13">
        <v>258000</v>
      </c>
      <c r="E24" s="13">
        <v>256446.62</v>
      </c>
      <c r="F24" s="28">
        <f>E24/C24</f>
        <v>1.5264679761904763</v>
      </c>
      <c r="G24" s="14" t="s">
        <v>77</v>
      </c>
      <c r="H24" s="41"/>
    </row>
    <row r="25" spans="1:8" ht="24.75" customHeight="1">
      <c r="A25" s="16" t="s">
        <v>27</v>
      </c>
      <c r="B25" s="6"/>
      <c r="C25" s="9">
        <f>C26+C29+C30+C31+C32</f>
        <v>11616958</v>
      </c>
      <c r="D25" s="9">
        <f>D26+D29+D30+D31+D32</f>
        <v>12976200</v>
      </c>
      <c r="E25" s="9">
        <f>E26+E29+E30+E31+E32</f>
        <v>12905738.120000001</v>
      </c>
      <c r="F25" s="27">
        <f>E25/C25</f>
        <v>1.1109395523337522</v>
      </c>
      <c r="G25" s="16"/>
      <c r="H25" s="41"/>
    </row>
    <row r="26" spans="1:8" ht="41.25" customHeight="1">
      <c r="A26" s="17" t="s">
        <v>29</v>
      </c>
      <c r="B26" s="18" t="s">
        <v>28</v>
      </c>
      <c r="C26" s="7">
        <f>C27+C28</f>
        <v>10750000</v>
      </c>
      <c r="D26" s="7">
        <f>D27+D28</f>
        <v>12853200</v>
      </c>
      <c r="E26" s="7">
        <f>E27+E28</f>
        <v>12805878.23</v>
      </c>
      <c r="F26" s="26">
        <f>E26/C26</f>
        <v>1.1912444865116278</v>
      </c>
      <c r="G26" s="17"/>
      <c r="H26" s="41"/>
    </row>
    <row r="27" spans="1:8" ht="99.75" customHeight="1">
      <c r="A27" s="32" t="s">
        <v>43</v>
      </c>
      <c r="B27" s="12" t="s">
        <v>57</v>
      </c>
      <c r="C27" s="13">
        <v>4750000</v>
      </c>
      <c r="D27" s="13">
        <v>5253200</v>
      </c>
      <c r="E27" s="13">
        <v>5247733.24</v>
      </c>
      <c r="F27" s="28">
        <f t="shared" si="0"/>
        <v>1.1047859452631579</v>
      </c>
      <c r="G27" s="32" t="s">
        <v>78</v>
      </c>
      <c r="H27" s="41"/>
    </row>
    <row r="28" spans="1:8" ht="85.5" customHeight="1">
      <c r="A28" s="19" t="s">
        <v>44</v>
      </c>
      <c r="B28" s="12" t="s">
        <v>58</v>
      </c>
      <c r="C28" s="13">
        <v>6000000</v>
      </c>
      <c r="D28" s="13">
        <v>7600000</v>
      </c>
      <c r="E28" s="13">
        <v>7558144.99</v>
      </c>
      <c r="F28" s="28">
        <f>E28/C28</f>
        <v>1.2596908316666666</v>
      </c>
      <c r="G28" s="14" t="s">
        <v>79</v>
      </c>
      <c r="H28" s="41"/>
    </row>
    <row r="29" spans="1:8" ht="45.75" customHeight="1">
      <c r="A29" s="20" t="s">
        <v>31</v>
      </c>
      <c r="B29" s="6" t="s">
        <v>30</v>
      </c>
      <c r="C29" s="7">
        <v>344958</v>
      </c>
      <c r="D29" s="7">
        <v>0</v>
      </c>
      <c r="E29" s="7">
        <v>-8818.59</v>
      </c>
      <c r="F29" s="26">
        <f>E29/C29</f>
        <v>-0.025564242603447376</v>
      </c>
      <c r="G29" s="21" t="s">
        <v>74</v>
      </c>
      <c r="H29" s="41"/>
    </row>
    <row r="30" spans="1:8" ht="71.25" customHeight="1">
      <c r="A30" s="20" t="s">
        <v>33</v>
      </c>
      <c r="B30" s="6" t="s">
        <v>32</v>
      </c>
      <c r="C30" s="7">
        <v>511000</v>
      </c>
      <c r="D30" s="7">
        <v>0</v>
      </c>
      <c r="E30" s="7">
        <v>0</v>
      </c>
      <c r="F30" s="26">
        <f>E30/C30</f>
        <v>0</v>
      </c>
      <c r="G30" s="21"/>
      <c r="H30" s="41"/>
    </row>
    <row r="31" spans="1:8" ht="43.5" customHeight="1">
      <c r="A31" s="20" t="s">
        <v>35</v>
      </c>
      <c r="B31" s="6" t="s">
        <v>34</v>
      </c>
      <c r="C31" s="7">
        <v>11000</v>
      </c>
      <c r="D31" s="7">
        <v>123000</v>
      </c>
      <c r="E31" s="7">
        <v>108678.48</v>
      </c>
      <c r="F31" s="26">
        <f t="shared" si="0"/>
        <v>9.879861818181817</v>
      </c>
      <c r="G31" s="21" t="s">
        <v>73</v>
      </c>
      <c r="H31" s="41"/>
    </row>
    <row r="32" spans="1:8" ht="27.75" customHeight="1">
      <c r="A32" s="20" t="s">
        <v>45</v>
      </c>
      <c r="B32" s="6" t="s">
        <v>0</v>
      </c>
      <c r="C32" s="7">
        <v>0</v>
      </c>
      <c r="D32" s="7">
        <v>0</v>
      </c>
      <c r="E32" s="7">
        <v>0</v>
      </c>
      <c r="F32" s="26" t="e">
        <f t="shared" si="0"/>
        <v>#DIV/0!</v>
      </c>
      <c r="G32" s="20"/>
      <c r="H32" s="41"/>
    </row>
    <row r="33" spans="1:8" ht="28.5" customHeight="1">
      <c r="A33" s="39" t="s">
        <v>2</v>
      </c>
      <c r="B33" s="36" t="s">
        <v>1</v>
      </c>
      <c r="C33" s="37">
        <f>C34+C39+C41</f>
        <v>400143854.01</v>
      </c>
      <c r="D33" s="37">
        <f>D34+D39+D41</f>
        <v>428557367.61</v>
      </c>
      <c r="E33" s="37">
        <f>E34+E39+E41</f>
        <v>422530735.54</v>
      </c>
      <c r="F33" s="37">
        <f>F34+F39+F41</f>
        <v>1.0559800949221632</v>
      </c>
      <c r="G33" s="39"/>
      <c r="H33" s="41"/>
    </row>
    <row r="34" spans="1:8" ht="37.5" customHeight="1">
      <c r="A34" s="5" t="s">
        <v>4</v>
      </c>
      <c r="B34" s="6" t="s">
        <v>3</v>
      </c>
      <c r="C34" s="7">
        <f>C35+C36+C37+C38</f>
        <v>400143854.01</v>
      </c>
      <c r="D34" s="7">
        <f>D35+D36+D37+D38</f>
        <v>428557367.61</v>
      </c>
      <c r="E34" s="7">
        <f>E35+E36+E37+E38</f>
        <v>422543944.94</v>
      </c>
      <c r="F34" s="26">
        <f>E34/C34</f>
        <v>1.0559800949221632</v>
      </c>
      <c r="G34" s="5"/>
      <c r="H34" s="41"/>
    </row>
    <row r="35" spans="1:8" ht="42" customHeight="1">
      <c r="A35" s="5" t="s">
        <v>5</v>
      </c>
      <c r="B35" s="6" t="s">
        <v>63</v>
      </c>
      <c r="C35" s="7">
        <v>215149741</v>
      </c>
      <c r="D35" s="7">
        <v>217436729</v>
      </c>
      <c r="E35" s="7">
        <v>217436729</v>
      </c>
      <c r="F35" s="26">
        <f>E35/C35</f>
        <v>1.0106297501887302</v>
      </c>
      <c r="G35" s="43" t="s">
        <v>68</v>
      </c>
      <c r="H35" s="41"/>
    </row>
    <row r="36" spans="1:8" ht="54.75" customHeight="1">
      <c r="A36" s="20" t="s">
        <v>62</v>
      </c>
      <c r="B36" s="6" t="s">
        <v>64</v>
      </c>
      <c r="C36" s="7">
        <v>34144342.01</v>
      </c>
      <c r="D36" s="7">
        <v>46799825.61</v>
      </c>
      <c r="E36" s="7">
        <v>42900241.41</v>
      </c>
      <c r="F36" s="26">
        <f>E36/C36</f>
        <v>1.2564377839653673</v>
      </c>
      <c r="G36" s="44"/>
      <c r="H36" s="41"/>
    </row>
    <row r="37" spans="1:8" ht="48" customHeight="1">
      <c r="A37" s="20" t="s">
        <v>6</v>
      </c>
      <c r="B37" s="6" t="s">
        <v>65</v>
      </c>
      <c r="C37" s="7">
        <v>150849771</v>
      </c>
      <c r="D37" s="7">
        <v>161817161</v>
      </c>
      <c r="E37" s="7">
        <v>159959990.78</v>
      </c>
      <c r="F37" s="26">
        <f>E37/C37</f>
        <v>1.06039266562758</v>
      </c>
      <c r="G37" s="20"/>
      <c r="H37" s="41"/>
    </row>
    <row r="38" spans="1:8" ht="45" customHeight="1">
      <c r="A38" s="20" t="s">
        <v>69</v>
      </c>
      <c r="B38" s="6" t="s">
        <v>70</v>
      </c>
      <c r="C38" s="7">
        <v>0</v>
      </c>
      <c r="D38" s="7">
        <v>2503652</v>
      </c>
      <c r="E38" s="7">
        <v>2246983.75</v>
      </c>
      <c r="F38" s="26" t="e">
        <f>E38/C38</f>
        <v>#DIV/0!</v>
      </c>
      <c r="G38" s="14" t="s">
        <v>68</v>
      </c>
      <c r="H38" s="41"/>
    </row>
    <row r="39" spans="1:8" ht="85.5" customHeight="1">
      <c r="A39" s="5" t="s">
        <v>9</v>
      </c>
      <c r="B39" s="6" t="s">
        <v>8</v>
      </c>
      <c r="C39" s="9">
        <f>C40+C41</f>
        <v>0</v>
      </c>
      <c r="D39" s="9">
        <f>D40+D41</f>
        <v>0</v>
      </c>
      <c r="E39" s="9">
        <f>E40</f>
        <v>155127.22</v>
      </c>
      <c r="F39" s="26"/>
      <c r="G39" s="5"/>
      <c r="H39" s="41"/>
    </row>
    <row r="40" spans="1:8" ht="30" customHeight="1">
      <c r="A40" s="21" t="s">
        <v>46</v>
      </c>
      <c r="B40" s="12" t="s">
        <v>59</v>
      </c>
      <c r="C40" s="13">
        <v>0</v>
      </c>
      <c r="D40" s="13">
        <v>0</v>
      </c>
      <c r="E40" s="13">
        <v>155127.22</v>
      </c>
      <c r="F40" s="26"/>
      <c r="G40" s="21" t="s">
        <v>67</v>
      </c>
      <c r="H40" s="41"/>
    </row>
    <row r="41" spans="1:8" ht="50.25" customHeight="1">
      <c r="A41" s="5" t="s">
        <v>47</v>
      </c>
      <c r="B41" s="6" t="s">
        <v>10</v>
      </c>
      <c r="C41" s="7">
        <f>C42</f>
        <v>0</v>
      </c>
      <c r="D41" s="7">
        <f>D42</f>
        <v>0</v>
      </c>
      <c r="E41" s="7">
        <f>E42</f>
        <v>-168336.62</v>
      </c>
      <c r="F41" s="26"/>
      <c r="G41" s="5"/>
      <c r="H41" s="41"/>
    </row>
    <row r="42" spans="1:8" ht="66.75" customHeight="1">
      <c r="A42" s="21" t="s">
        <v>48</v>
      </c>
      <c r="B42" s="12" t="s">
        <v>66</v>
      </c>
      <c r="C42" s="13">
        <v>0</v>
      </c>
      <c r="D42" s="13">
        <v>0</v>
      </c>
      <c r="E42" s="13">
        <v>-168336.62</v>
      </c>
      <c r="F42" s="26"/>
      <c r="G42" s="21" t="s">
        <v>67</v>
      </c>
      <c r="H42" s="41"/>
    </row>
    <row r="43" spans="1:7" ht="28.5" customHeight="1">
      <c r="A43" s="40"/>
      <c r="B43" s="36" t="s">
        <v>7</v>
      </c>
      <c r="C43" s="37">
        <f>C10+C33</f>
        <v>484162535.65999997</v>
      </c>
      <c r="D43" s="37">
        <f>D10+D33</f>
        <v>515108251.61</v>
      </c>
      <c r="E43" s="37">
        <f>E10+E33</f>
        <v>508823729.51000005</v>
      </c>
      <c r="F43" s="38">
        <f>E43/C43</f>
        <v>1.0509357747318935</v>
      </c>
      <c r="G43" s="40"/>
    </row>
    <row r="44" s="22" customFormat="1" ht="16.5" customHeight="1">
      <c r="F44" s="29"/>
    </row>
    <row r="45" s="22" customFormat="1" ht="16.5" customHeight="1">
      <c r="F45" s="29"/>
    </row>
    <row r="46" spans="5:6" s="22" customFormat="1" ht="16.5" customHeight="1">
      <c r="E46" s="23"/>
      <c r="F46" s="29"/>
    </row>
    <row r="47" s="22" customFormat="1" ht="16.5" customHeight="1">
      <c r="F47" s="29"/>
    </row>
    <row r="48" s="22" customFormat="1" ht="16.5" customHeight="1">
      <c r="F48" s="29"/>
    </row>
  </sheetData>
  <sheetProtection/>
  <mergeCells count="11">
    <mergeCell ref="G7:G8"/>
    <mergeCell ref="G35:G36"/>
    <mergeCell ref="D1:F1"/>
    <mergeCell ref="D2:F2"/>
    <mergeCell ref="D3:F3"/>
    <mergeCell ref="A5:G5"/>
    <mergeCell ref="A7:A8"/>
    <mergeCell ref="B7:B8"/>
    <mergeCell ref="C7:D7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Fin#Spec#1</cp:lastModifiedBy>
  <cp:lastPrinted>2020-08-18T13:19:43Z</cp:lastPrinted>
  <dcterms:created xsi:type="dcterms:W3CDTF">2003-08-14T15:25:08Z</dcterms:created>
  <dcterms:modified xsi:type="dcterms:W3CDTF">2021-06-28T10:03:34Z</dcterms:modified>
  <cp:category/>
  <cp:version/>
  <cp:contentType/>
  <cp:contentStatus/>
</cp:coreProperties>
</file>