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activeTab="0"/>
  </bookViews>
  <sheets>
    <sheet name="План МП РО" sheetId="1" r:id="rId1"/>
    <sheet name="пп.1 модернизация" sheetId="2" r:id="rId2"/>
    <sheet name="пп.2 молод. политика" sheetId="3" r:id="rId3"/>
    <sheet name="ВЦП МИТО" sheetId="4" r:id="rId4"/>
  </sheets>
  <definedNames>
    <definedName name="_xlnm.Print_Titles" localSheetId="3">'ВЦП МИТО'!$4:$5</definedName>
    <definedName name="_xlnm.Print_Titles" localSheetId="1">'пп.1 модернизация'!$4:$5</definedName>
    <definedName name="_xlnm.Print_Titles" localSheetId="2">'пп.2 молод. политика'!$4:$5</definedName>
    <definedName name="_xlnm.Print_Area" localSheetId="0">'План МП РО'!$A$1:$N$28</definedName>
  </definedNames>
  <calcPr fullCalcOnLoad="1" refMode="R1C1"/>
</workbook>
</file>

<file path=xl/sharedStrings.xml><?xml version="1.0" encoding="utf-8"?>
<sst xmlns="http://schemas.openxmlformats.org/spreadsheetml/2006/main" count="241" uniqueCount="86">
  <si>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</si>
  <si>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</si>
  <si>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</si>
  <si>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</si>
  <si>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</si>
  <si>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</si>
  <si>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</si>
  <si>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</si>
  <si>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</si>
  <si>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3.</t>
  </si>
  <si>
    <t>3.1.</t>
  </si>
  <si>
    <t>3.1.1.</t>
  </si>
  <si>
    <t>Показатель результативности 2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</si>
  <si>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</si>
  <si>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</si>
  <si>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</si>
  <si>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</si>
  <si>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1.</t>
  </si>
  <si>
    <t>1.1.</t>
  </si>
  <si>
    <t>1.1.1.</t>
  </si>
  <si>
    <t>1.2.</t>
  </si>
  <si>
    <t>1.2.1.</t>
  </si>
  <si>
    <t>2.1.</t>
  </si>
  <si>
    <t>2.1.1.</t>
  </si>
  <si>
    <t>2.2.</t>
  </si>
  <si>
    <t>2.2.1.</t>
  </si>
  <si>
    <t>2.3.</t>
  </si>
  <si>
    <t>2.3.1.</t>
  </si>
  <si>
    <t>2.4.</t>
  </si>
  <si>
    <t>2.4.1.</t>
  </si>
  <si>
    <t xml:space="preserve">Ожидаемые конечные результаты и показатели результативности выполнения мероприятий </t>
  </si>
  <si>
    <t>План реализации муниципальной программы ЗАТО Видяево "Развитие образования"</t>
  </si>
  <si>
    <t>Муниципальная программа ЗАТО Видяево "Развитие образования"</t>
  </si>
  <si>
    <t>Муниципальная программа, подпрограмма, основное мероприятие, мероприятие</t>
  </si>
  <si>
    <t>2014-2018</t>
  </si>
  <si>
    <t>Подпрограмма 1 "Модернизация образования ЗАТО Видяево"</t>
  </si>
  <si>
    <t>Подпрограмма 2 "Молодежная политика ЗАТо Видяево"</t>
  </si>
  <si>
    <t>ВЦП "Обеспечение методического, информационно-технического обслуживания деятельности муниципальных организаций образования и культуры ЗАТО Видяево"</t>
  </si>
  <si>
    <t>МКУ «Отдел ОКСМП Администрации ЗАТО Видяево»;МКУ «Центр МИТО» ЗАТО Видяево,МБУ УМС СЗ ЗАТО Видяево, МБОУ СОШ ЗАТО Видяево, МБДОУ №1 ЗАТО Видяево,МБДОУ №2 ЗАТО Видяево , МБОО ДОД «Олимп» ЗАТО Видяево</t>
  </si>
  <si>
    <t>МКУ «Центр МИТО» ЗАТО Видяево</t>
  </si>
  <si>
    <t xml:space="preserve">МКУ «Отдел ОКСМП Администрации ЗАТО Видяево»;Администрация ЗАТО Видяево, МКУ «Центр МИТО» ЗАТО Видяево, МБОУ  СОШ ЗАТО Видяево
МБОО ДОД «Олимп» ЗАТО Видяево, МБДОУ №1 ЗАТО Видяево, МБДОУ № 2 ЗАТО Видяево, МБУК "ЦКД" ЗАТО Видяево, Комиссия по делам несовершеннолетних и защите их прав при администрации ЗАТО Видяево, ОГИБДД ОМВД России по ЗАТО п.Видяево, Органы и учреждения системы профилактики безнадзорности и правонарушений несовершеннолетних
</t>
  </si>
  <si>
    <t>МКУ «Отдел ОКСМП Администрации ЗАТО Видяево»;МКУ «Центр МИТО» ЗАТО Видяево,МБУ УМС СЗ ЗАТО Видяево, МБУК ОУБ ЗАТО Видяево, МБОУ СОШ ЗАТО Видяево, МБДОУ №1 ЗАТО Видяево,МБДОУ №2 ЗАТО Видяево, МБОУ ДОД «Видяевская ДМШ» , МБОО ДОД «Олимп» ЗАТО Видяево, МБУК "ЦКД" ЗАТО Видяево,Комиссия по делам несовершеннолетних и защите их прав при администрации ЗАТО Видяево, ОГИБДД ОМВД России по ЗАТО п.Видяево, Органы и учреждения системы профилактики безнадзорности и правонарушений несовершеннолетних</t>
  </si>
  <si>
    <t>План реализации подпрограммы "Модернизация образования ЗАТО Видяево"</t>
  </si>
  <si>
    <t xml:space="preserve">Ожидаемые конечные результаты и показатели результативности выполнения  мероприятий </t>
  </si>
  <si>
    <t>МКУ «Отдел ОКСМП Администрации ЗАТО Видяево»;МКУ «Центр МИТО» ЗАТО Видяево,МБУ УМС СЗ ЗАТО Видяево, МБОУ СОШ ЗАТО Видяево, МБДОУ №1 ЗАТО Видяево,МБДОУ №2 ЗАТО Видяево, МБОУ ДОД «Видяевская ДМШ» , МБОО ДОД «Олимп» ЗАТО Видяево</t>
  </si>
  <si>
    <t>Задача 1 "Модернизация системы образования через качественное выполнение муниципальных услуг муниципальными учреждениями ЗАТО Видяево"</t>
  </si>
  <si>
    <t>Основное мероприятие 1.1. «Модернизация системы образования через качественное выполнение муниципальных услуг»</t>
  </si>
  <si>
    <t>показатель результативности 1 (ед.изм.)</t>
  </si>
  <si>
    <t>показатель результативности 2 (ед.изм.)</t>
  </si>
  <si>
    <t>значения показателя</t>
  </si>
  <si>
    <t>Задача 2 "Содействие повышению профессионального мастерства, распространению положительного педагогического опыта работников муниципальных образовательных организаций ЗАТО Видяево"</t>
  </si>
  <si>
    <t>Основное мероприятие 2.1. «Содействие повышению профессионального мастерства, распространению положительного педагогического опыта»</t>
  </si>
  <si>
    <t>1.3.</t>
  </si>
  <si>
    <t>План реализации подпрограммы "Молодежная политика ЗАТО Видяево"</t>
  </si>
  <si>
    <t>Задача 3 "Профилактика безнадзорности, правонарушений несовершеннолетних и детского травматизма в ЗАТО Видяево"</t>
  </si>
  <si>
    <t>Основное мероприятие 3.1. «Реализация комплекса мер по профилактике безнадзорности, правонарушений несовершеннолетних, детского травматизма, предупреждению жестокого обращения с детьми»</t>
  </si>
  <si>
    <t>МКУ «Отдел ОКСМП Администрации ЗАТО Видяево»;МКУ «Центр МИТО» ЗАТО Видяево,МБУ УМС СЗ ЗАТО Видяево, МБОУ СОШ ЗАТО Видяево, МБДОУ №1 ЗАТО Видяево,МБДОУ №2 ЗАТО Видяево, МБОУ ДОД «Видяевская ДМШ» , МБОО ДОД «Олимп» ЗАТО Видяево, МБУК "ЦКД" ЗАТО Видяево</t>
  </si>
  <si>
    <t>МБОУ СОШ ЗАТО Видяево, МБУК "ЦКД" ЗАТО Видяево</t>
  </si>
  <si>
    <t>МБОУ СОШ ЗАТО Видяево,МБУК "ЦКД" ЗАТО Видяево</t>
  </si>
  <si>
    <t>МБУК "ЦКД" ЗАТО Видяево</t>
  </si>
  <si>
    <t>МКУ «Центр МИТО» ЗАТО Видяево,МБУ УМС СЗ ЗАТО Видяево, МБОУ СОШ ЗАТО Видяево, МБДОУ №1 ЗАТО Видяево,МБДОУ №2 ЗАТО Видяево, МБОО ДОД «Олимп» ЗАТО Видяево</t>
  </si>
  <si>
    <t>Подпрограмма 2 "Молодежная политика ЗАТО Видяево"</t>
  </si>
  <si>
    <t>2.</t>
  </si>
  <si>
    <t>2.5.</t>
  </si>
  <si>
    <t>План реализации ведомственной целевой программы "Обеспечение методического, информационно-технического обслуживания деятельности муниципальных организаций образования и культуры ЗАТО Видяево"</t>
  </si>
  <si>
    <t>Ведомственная целевая программа "Обеспечение методического, информационно-технического обслуживания деятельности муниципальных организаций образования и культуры ЗАТО Видяево"</t>
  </si>
  <si>
    <t>Задача 1 "Методическое, информационно-техническое обеспечение деятельности муниципальных образовательных организаций ЗАТО Видяево"</t>
  </si>
  <si>
    <t>Основное мероприятие 1.1. «Организационно-техническое и методическое обслуживание муниципальных учреждений в ЗАТО Видяево»</t>
  </si>
  <si>
    <t>2.5.1.</t>
  </si>
  <si>
    <t>Основное мероприятие 5.1. «Профилактика ассоциального и деструктивного поведения подростков  и молодежи, поддержка находящихся в социально-опасном положении»</t>
  </si>
  <si>
    <t>Задача 5 "Профилактика ассоциального и деструктивного поведения подростков  и молодежи ЗАТО Видяево, поддержка находящихся в социально-опасном положении"</t>
  </si>
  <si>
    <t>Задача 4 "Совершенствование, развитие и обеспечение отдыхом детей ЗАТО Видяево"</t>
  </si>
  <si>
    <t>Основное мероприятие 4.1. «Отдых, оздоровление и занятость детей и молодежи ЗАТО Видяево »</t>
  </si>
  <si>
    <t>МБУК "ЦКД" ЗАТО Видяево, МКУ "Центр МИТО" ЗАТО Видяево</t>
  </si>
  <si>
    <t>Основное мероприятие 2.1. «Содействие развитию потенциала талантливой молодежи»</t>
  </si>
  <si>
    <t>Задача 2 "Выявление и поддержка талантливых детей ЗАТО Видяево"</t>
  </si>
  <si>
    <t>Основное мероприятие 1.1. «Организация мероприятий, направленных на гражданско-патриотическое воспитание, формирование активной жизненной позиции и здорового образа жизни»</t>
  </si>
  <si>
    <t>Задача 1 "Организация мероприятий, направленных на гражданско-патриотическое воспитание, формирование активной жизненной позиции и здорового образа жизни молодежи ЗАТО Видяево"</t>
  </si>
  <si>
    <t>Количество человек (чел.)</t>
  </si>
  <si>
    <t>Число человеко-часов пребывания (чел/час.)</t>
  </si>
  <si>
    <t>Число человеко-дней пребывания (Чел/день)</t>
  </si>
  <si>
    <t>Количество мероприятий (ед.)</t>
  </si>
  <si>
    <t>1.3.1.</t>
  </si>
  <si>
    <t>Основное мероприятие 3.1. «Обеспечение и организация питания в образовательных учреждениях»</t>
  </si>
  <si>
    <t>Задача 3 "Обеспечение и организация питания в образовательных учреждениях ЗАТО Видяево"</t>
  </si>
  <si>
    <t>Объемы финансирования (тыс. 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</si>
</sst>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6" fontId="3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85" zoomScaleSheetLayoutView="85" workbookViewId="0" topLeftCell="A4">
      <selection activeCell="N17" sqref="N17:N22"/>
    </sheetView>
  </sheetViews>
  <sheetFormatPr defaultColWidth="9.140625" defaultRowHeight="15"/>
  <cols>
    <col min="1" max="1" width="6.57421875" style="1" customWidth="1"/>
    <col min="2" max="2" width="32.28125" style="17" customWidth="1"/>
    <col min="4" max="4" width="8.8515625" style="2" customWidth="1"/>
    <col min="5" max="5" width="11.57421875" style="3" customWidth="1"/>
    <col min="6" max="6" width="11.140625" style="3" customWidth="1"/>
    <col min="7" max="7" width="10.140625" style="3" customWidth="1"/>
    <col min="8" max="13" width="6.8515625" style="4" hidden="1" customWidth="1"/>
    <col min="14" max="14" width="68.57421875" style="0" customWidth="1"/>
  </cols>
  <sheetData>
    <row r="1" spans="1:14" ht="15.7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5"/>
      <c r="B2" s="16"/>
      <c r="C2" s="6"/>
      <c r="D2" s="7"/>
      <c r="E2" s="8"/>
      <c r="F2" s="8"/>
      <c r="G2" s="8"/>
      <c r="H2" s="9"/>
      <c r="I2" s="9"/>
      <c r="J2" s="9"/>
      <c r="K2" s="9"/>
      <c r="L2" s="9"/>
      <c r="M2" s="9"/>
      <c r="N2" s="6"/>
    </row>
    <row r="3" spans="1:14" ht="15">
      <c r="A3" s="33" t="s">
        <v>0</v>
      </c>
      <c r="B3" s="34" t="s">
        <v>33</v>
      </c>
      <c r="C3" s="35" t="s">
        <v>1</v>
      </c>
      <c r="D3" s="35" t="s">
        <v>85</v>
      </c>
      <c r="E3" s="35"/>
      <c r="F3" s="35"/>
      <c r="G3" s="35"/>
      <c r="H3" s="35" t="s">
        <v>30</v>
      </c>
      <c r="I3" s="35"/>
      <c r="J3" s="35"/>
      <c r="K3" s="35"/>
      <c r="L3" s="35"/>
      <c r="M3" s="35"/>
      <c r="N3" s="35" t="s">
        <v>3</v>
      </c>
    </row>
    <row r="4" spans="1:14" ht="78.75" customHeight="1">
      <c r="A4" s="33"/>
      <c r="B4" s="34"/>
      <c r="C4" s="35"/>
      <c r="D4" s="10" t="s">
        <v>4</v>
      </c>
      <c r="E4" s="12" t="s">
        <v>5</v>
      </c>
      <c r="F4" s="12" t="s">
        <v>6</v>
      </c>
      <c r="G4" s="12" t="s">
        <v>7</v>
      </c>
      <c r="H4" s="10" t="s">
        <v>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35"/>
    </row>
    <row r="5" spans="1:14" s="13" customFormat="1" ht="15">
      <c r="A5" s="33"/>
      <c r="B5" s="37" t="s">
        <v>32</v>
      </c>
      <c r="C5" s="35" t="s">
        <v>34</v>
      </c>
      <c r="D5" s="18" t="s">
        <v>5</v>
      </c>
      <c r="E5" s="20">
        <f aca="true" t="shared" si="0" ref="E5:E16">SUM(F5:G5)</f>
        <v>864088.2</v>
      </c>
      <c r="F5" s="20">
        <f>SUM(F6:F10)</f>
        <v>548580.9</v>
      </c>
      <c r="G5" s="20">
        <f>SUM(G6:G10)</f>
        <v>315507.29999999993</v>
      </c>
      <c r="H5" s="30"/>
      <c r="I5" s="30"/>
      <c r="J5" s="30"/>
      <c r="K5" s="30"/>
      <c r="L5" s="30"/>
      <c r="M5" s="30"/>
      <c r="N5" s="34" t="s">
        <v>41</v>
      </c>
    </row>
    <row r="6" spans="1:14" s="13" customFormat="1" ht="15">
      <c r="A6" s="33"/>
      <c r="B6" s="37"/>
      <c r="C6" s="35"/>
      <c r="D6" s="18">
        <v>2014</v>
      </c>
      <c r="E6" s="20">
        <f t="shared" si="0"/>
        <v>181495.3</v>
      </c>
      <c r="F6" s="20">
        <f aca="true" t="shared" si="1" ref="F6:G10">SUM(F12,F18,F24,)</f>
        <v>109585.4</v>
      </c>
      <c r="G6" s="20">
        <f t="shared" si="1"/>
        <v>71909.9</v>
      </c>
      <c r="H6" s="30"/>
      <c r="I6" s="30"/>
      <c r="J6" s="30"/>
      <c r="K6" s="30"/>
      <c r="L6" s="30"/>
      <c r="M6" s="30"/>
      <c r="N6" s="34"/>
    </row>
    <row r="7" spans="1:14" s="13" customFormat="1" ht="15">
      <c r="A7" s="33"/>
      <c r="B7" s="37"/>
      <c r="C7" s="35"/>
      <c r="D7" s="18">
        <v>2015</v>
      </c>
      <c r="E7" s="20">
        <f t="shared" si="0"/>
        <v>174068</v>
      </c>
      <c r="F7" s="20">
        <f t="shared" si="1"/>
        <v>110479.3</v>
      </c>
      <c r="G7" s="20">
        <f t="shared" si="1"/>
        <v>63588.7</v>
      </c>
      <c r="H7" s="30"/>
      <c r="I7" s="30"/>
      <c r="J7" s="30"/>
      <c r="K7" s="30"/>
      <c r="L7" s="30"/>
      <c r="M7" s="30"/>
      <c r="N7" s="34"/>
    </row>
    <row r="8" spans="1:14" s="13" customFormat="1" ht="15">
      <c r="A8" s="33"/>
      <c r="B8" s="37"/>
      <c r="C8" s="35"/>
      <c r="D8" s="18">
        <v>2016</v>
      </c>
      <c r="E8" s="20">
        <f t="shared" si="0"/>
        <v>169508.3</v>
      </c>
      <c r="F8" s="20">
        <f t="shared" si="1"/>
        <v>109505.40000000001</v>
      </c>
      <c r="G8" s="20">
        <f t="shared" si="1"/>
        <v>60002.899999999994</v>
      </c>
      <c r="H8" s="30"/>
      <c r="I8" s="30"/>
      <c r="J8" s="30"/>
      <c r="K8" s="30"/>
      <c r="L8" s="30"/>
      <c r="M8" s="30"/>
      <c r="N8" s="34"/>
    </row>
    <row r="9" spans="1:14" s="13" customFormat="1" ht="15">
      <c r="A9" s="33"/>
      <c r="B9" s="37"/>
      <c r="C9" s="35"/>
      <c r="D9" s="18">
        <v>2017</v>
      </c>
      <c r="E9" s="20">
        <f t="shared" si="0"/>
        <v>169508.3</v>
      </c>
      <c r="F9" s="20">
        <f t="shared" si="1"/>
        <v>109505.40000000001</v>
      </c>
      <c r="G9" s="20">
        <f t="shared" si="1"/>
        <v>60002.899999999994</v>
      </c>
      <c r="H9" s="30"/>
      <c r="I9" s="30"/>
      <c r="J9" s="30"/>
      <c r="K9" s="30"/>
      <c r="L9" s="30"/>
      <c r="M9" s="30"/>
      <c r="N9" s="34"/>
    </row>
    <row r="10" spans="1:14" s="13" customFormat="1" ht="15">
      <c r="A10" s="33"/>
      <c r="B10" s="37"/>
      <c r="C10" s="35"/>
      <c r="D10" s="18">
        <v>2018</v>
      </c>
      <c r="E10" s="20">
        <f t="shared" si="0"/>
        <v>169508.3</v>
      </c>
      <c r="F10" s="20">
        <f t="shared" si="1"/>
        <v>109505.40000000001</v>
      </c>
      <c r="G10" s="20">
        <f t="shared" si="1"/>
        <v>60002.899999999994</v>
      </c>
      <c r="H10" s="30"/>
      <c r="I10" s="30"/>
      <c r="J10" s="30"/>
      <c r="K10" s="30"/>
      <c r="L10" s="30"/>
      <c r="M10" s="30"/>
      <c r="N10" s="34"/>
    </row>
    <row r="11" spans="1:14" s="13" customFormat="1" ht="15">
      <c r="A11" s="33" t="s">
        <v>17</v>
      </c>
      <c r="B11" s="34" t="s">
        <v>35</v>
      </c>
      <c r="C11" s="35" t="s">
        <v>34</v>
      </c>
      <c r="D11" s="18" t="s">
        <v>5</v>
      </c>
      <c r="E11" s="20">
        <f t="shared" si="0"/>
        <v>814472.7999999999</v>
      </c>
      <c r="F11" s="20">
        <f>SUM(F12:F16)</f>
        <v>547248.7999999999</v>
      </c>
      <c r="G11" s="20">
        <f>SUM(G12:G16)</f>
        <v>267224</v>
      </c>
      <c r="H11" s="30"/>
      <c r="I11" s="30"/>
      <c r="J11" s="30"/>
      <c r="K11" s="30"/>
      <c r="L11" s="30"/>
      <c r="M11" s="30"/>
      <c r="N11" s="34" t="s">
        <v>38</v>
      </c>
    </row>
    <row r="12" spans="1:14" s="13" customFormat="1" ht="15">
      <c r="A12" s="33"/>
      <c r="B12" s="34"/>
      <c r="C12" s="35"/>
      <c r="D12" s="10">
        <v>2014</v>
      </c>
      <c r="E12" s="14">
        <f t="shared" si="0"/>
        <v>173338.19999999998</v>
      </c>
      <c r="F12" s="14">
        <f>'пп.1 модернизация'!F7</f>
        <v>109336.79999999999</v>
      </c>
      <c r="G12" s="14">
        <f>'пп.1 модернизация'!G7</f>
        <v>64001.399999999994</v>
      </c>
      <c r="H12" s="30"/>
      <c r="I12" s="30"/>
      <c r="J12" s="30"/>
      <c r="K12" s="30"/>
      <c r="L12" s="30"/>
      <c r="M12" s="30"/>
      <c r="N12" s="34"/>
    </row>
    <row r="13" spans="1:14" s="13" customFormat="1" ht="15">
      <c r="A13" s="33"/>
      <c r="B13" s="34"/>
      <c r="C13" s="35"/>
      <c r="D13" s="10">
        <v>2015</v>
      </c>
      <c r="E13" s="14">
        <f t="shared" si="0"/>
        <v>164228.8</v>
      </c>
      <c r="F13" s="14">
        <f>'пп.1 модернизация'!F8</f>
        <v>110230.7</v>
      </c>
      <c r="G13" s="14">
        <f>'пп.1 модернизация'!G8</f>
        <v>53998.1</v>
      </c>
      <c r="H13" s="30"/>
      <c r="I13" s="30"/>
      <c r="J13" s="30"/>
      <c r="K13" s="30"/>
      <c r="L13" s="30"/>
      <c r="M13" s="30"/>
      <c r="N13" s="34"/>
    </row>
    <row r="14" spans="1:14" s="13" customFormat="1" ht="15">
      <c r="A14" s="33"/>
      <c r="B14" s="34"/>
      <c r="C14" s="35"/>
      <c r="D14" s="10">
        <v>2016</v>
      </c>
      <c r="E14" s="14">
        <f t="shared" si="0"/>
        <v>158968.6</v>
      </c>
      <c r="F14" s="14">
        <f>'пп.1 модернизация'!F9</f>
        <v>109227.1</v>
      </c>
      <c r="G14" s="14">
        <f>'пп.1 модернизация'!G9</f>
        <v>49741.5</v>
      </c>
      <c r="H14" s="30"/>
      <c r="I14" s="30"/>
      <c r="J14" s="30"/>
      <c r="K14" s="30"/>
      <c r="L14" s="30"/>
      <c r="M14" s="30"/>
      <c r="N14" s="34"/>
    </row>
    <row r="15" spans="1:14" s="13" customFormat="1" ht="15">
      <c r="A15" s="33"/>
      <c r="B15" s="34"/>
      <c r="C15" s="35"/>
      <c r="D15" s="10">
        <v>2017</v>
      </c>
      <c r="E15" s="14">
        <f t="shared" si="0"/>
        <v>158968.6</v>
      </c>
      <c r="F15" s="14">
        <f>'пп.1 модернизация'!F10</f>
        <v>109227.1</v>
      </c>
      <c r="G15" s="14">
        <f>'пп.1 модернизация'!G10</f>
        <v>49741.5</v>
      </c>
      <c r="H15" s="30"/>
      <c r="I15" s="30"/>
      <c r="J15" s="30"/>
      <c r="K15" s="30"/>
      <c r="L15" s="30"/>
      <c r="M15" s="30"/>
      <c r="N15" s="34"/>
    </row>
    <row r="16" spans="1:14" s="13" customFormat="1" ht="15">
      <c r="A16" s="33"/>
      <c r="B16" s="34"/>
      <c r="C16" s="35"/>
      <c r="D16" s="10">
        <v>2018</v>
      </c>
      <c r="E16" s="14">
        <f t="shared" si="0"/>
        <v>158968.6</v>
      </c>
      <c r="F16" s="14">
        <f>'пп.1 модернизация'!F11</f>
        <v>109227.1</v>
      </c>
      <c r="G16" s="14">
        <f>'пп.1 модернизация'!G11</f>
        <v>49741.5</v>
      </c>
      <c r="H16" s="30"/>
      <c r="I16" s="30"/>
      <c r="J16" s="30"/>
      <c r="K16" s="30"/>
      <c r="L16" s="30"/>
      <c r="M16" s="30"/>
      <c r="N16" s="34"/>
    </row>
    <row r="17" spans="1:14" s="13" customFormat="1" ht="15">
      <c r="A17" s="33">
        <v>2</v>
      </c>
      <c r="B17" s="34" t="s">
        <v>36</v>
      </c>
      <c r="C17" s="35" t="s">
        <v>34</v>
      </c>
      <c r="D17" s="18" t="s">
        <v>5</v>
      </c>
      <c r="E17" s="20">
        <f>SUM(E18:E22)</f>
        <v>6549.5</v>
      </c>
      <c r="F17" s="20">
        <f>SUM(F18:F22)</f>
        <v>1332.1</v>
      </c>
      <c r="G17" s="20">
        <f>SUM(G18:G22)</f>
        <v>5217.4</v>
      </c>
      <c r="H17" s="30"/>
      <c r="I17" s="30"/>
      <c r="J17" s="30"/>
      <c r="K17" s="30"/>
      <c r="L17" s="30"/>
      <c r="M17" s="30"/>
      <c r="N17" s="34" t="s">
        <v>40</v>
      </c>
    </row>
    <row r="18" spans="1:14" s="13" customFormat="1" ht="15">
      <c r="A18" s="33"/>
      <c r="B18" s="34"/>
      <c r="C18" s="35"/>
      <c r="D18" s="10">
        <v>2014</v>
      </c>
      <c r="E18" s="14">
        <f>SUM(F18:G18)</f>
        <v>1500.6</v>
      </c>
      <c r="F18" s="14">
        <f>'пп.2 молод. политика'!F7</f>
        <v>248.6</v>
      </c>
      <c r="G18" s="14">
        <f>'пп.2 молод. политика'!G7</f>
        <v>1252</v>
      </c>
      <c r="H18" s="30"/>
      <c r="I18" s="30"/>
      <c r="J18" s="30"/>
      <c r="K18" s="30"/>
      <c r="L18" s="30"/>
      <c r="M18" s="30"/>
      <c r="N18" s="34"/>
    </row>
    <row r="19" spans="1:14" s="13" customFormat="1" ht="15">
      <c r="A19" s="33"/>
      <c r="B19" s="34"/>
      <c r="C19" s="35"/>
      <c r="D19" s="10">
        <v>2015</v>
      </c>
      <c r="E19" s="14">
        <f>SUM(F19:G19)</f>
        <v>1198.3999999999999</v>
      </c>
      <c r="F19" s="14">
        <f>'пп.2 молод. политика'!F8</f>
        <v>248.6</v>
      </c>
      <c r="G19" s="14">
        <f>'пп.2 молод. политика'!G8</f>
        <v>949.8</v>
      </c>
      <c r="H19" s="30"/>
      <c r="I19" s="30"/>
      <c r="J19" s="30"/>
      <c r="K19" s="30"/>
      <c r="L19" s="30"/>
      <c r="M19" s="30"/>
      <c r="N19" s="34"/>
    </row>
    <row r="20" spans="1:14" s="13" customFormat="1" ht="15">
      <c r="A20" s="33"/>
      <c r="B20" s="34"/>
      <c r="C20" s="35"/>
      <c r="D20" s="10">
        <v>2016</v>
      </c>
      <c r="E20" s="14">
        <f>SUM(F20:G20)</f>
        <v>1283.5</v>
      </c>
      <c r="F20" s="14">
        <f>'пп.2 молод. политика'!F9</f>
        <v>278.3</v>
      </c>
      <c r="G20" s="14">
        <f>'пп.2 молод. политика'!G9</f>
        <v>1005.2</v>
      </c>
      <c r="H20" s="30"/>
      <c r="I20" s="30"/>
      <c r="J20" s="30"/>
      <c r="K20" s="30"/>
      <c r="L20" s="30"/>
      <c r="M20" s="30"/>
      <c r="N20" s="34"/>
    </row>
    <row r="21" spans="1:14" s="13" customFormat="1" ht="15">
      <c r="A21" s="33"/>
      <c r="B21" s="34"/>
      <c r="C21" s="35"/>
      <c r="D21" s="10">
        <v>2017</v>
      </c>
      <c r="E21" s="14">
        <f>SUM(F21:G21)</f>
        <v>1283.5</v>
      </c>
      <c r="F21" s="14">
        <f>'пп.2 молод. политика'!F10</f>
        <v>278.3</v>
      </c>
      <c r="G21" s="14">
        <f>'пп.2 молод. политика'!G10</f>
        <v>1005.2</v>
      </c>
      <c r="H21" s="30"/>
      <c r="I21" s="30"/>
      <c r="J21" s="30"/>
      <c r="K21" s="30"/>
      <c r="L21" s="30"/>
      <c r="M21" s="30"/>
      <c r="N21" s="34"/>
    </row>
    <row r="22" spans="1:14" s="13" customFormat="1" ht="15">
      <c r="A22" s="33"/>
      <c r="B22" s="34"/>
      <c r="C22" s="35"/>
      <c r="D22" s="10">
        <v>2018</v>
      </c>
      <c r="E22" s="14">
        <f>SUM(F22:G22)</f>
        <v>1283.5</v>
      </c>
      <c r="F22" s="14">
        <f>'пп.2 молод. политика'!F11</f>
        <v>278.3</v>
      </c>
      <c r="G22" s="14">
        <f>'пп.2 молод. политика'!G11</f>
        <v>1005.2</v>
      </c>
      <c r="H22" s="30"/>
      <c r="I22" s="30"/>
      <c r="J22" s="30"/>
      <c r="K22" s="30"/>
      <c r="L22" s="30"/>
      <c r="M22" s="30"/>
      <c r="N22" s="34"/>
    </row>
    <row r="23" spans="1:14" ht="15">
      <c r="A23" s="33" t="s">
        <v>9</v>
      </c>
      <c r="B23" s="34" t="s">
        <v>37</v>
      </c>
      <c r="C23" s="35" t="s">
        <v>34</v>
      </c>
      <c r="D23" s="18" t="s">
        <v>5</v>
      </c>
      <c r="E23" s="19">
        <f aca="true" t="shared" si="2" ref="E23:E28">SUM(F23:G23)</f>
        <v>43065.899999999994</v>
      </c>
      <c r="F23" s="19">
        <f>SUM(F24:F28)</f>
        <v>0</v>
      </c>
      <c r="G23" s="19">
        <f>SUM(G24:G28)</f>
        <v>43065.899999999994</v>
      </c>
      <c r="H23" s="36"/>
      <c r="I23" s="36"/>
      <c r="J23" s="36"/>
      <c r="K23" s="36"/>
      <c r="L23" s="36"/>
      <c r="M23" s="36"/>
      <c r="N23" s="35" t="s">
        <v>39</v>
      </c>
    </row>
    <row r="24" spans="1:14" ht="15">
      <c r="A24" s="33"/>
      <c r="B24" s="34"/>
      <c r="C24" s="35"/>
      <c r="D24" s="10">
        <v>2014</v>
      </c>
      <c r="E24" s="15">
        <f t="shared" si="2"/>
        <v>6656.5</v>
      </c>
      <c r="F24" s="15">
        <v>0</v>
      </c>
      <c r="G24" s="15">
        <f>'ВЦП МИТО'!G7</f>
        <v>6656.5</v>
      </c>
      <c r="H24" s="36"/>
      <c r="I24" s="36"/>
      <c r="J24" s="36"/>
      <c r="K24" s="36"/>
      <c r="L24" s="36"/>
      <c r="M24" s="36"/>
      <c r="N24" s="35"/>
    </row>
    <row r="25" spans="1:14" ht="15">
      <c r="A25" s="33"/>
      <c r="B25" s="34"/>
      <c r="C25" s="35"/>
      <c r="D25" s="10">
        <v>2015</v>
      </c>
      <c r="E25" s="15">
        <f t="shared" si="2"/>
        <v>8640.8</v>
      </c>
      <c r="F25" s="15">
        <v>0</v>
      </c>
      <c r="G25" s="15">
        <f>'ВЦП МИТО'!G8</f>
        <v>8640.8</v>
      </c>
      <c r="H25" s="36"/>
      <c r="I25" s="36"/>
      <c r="J25" s="36"/>
      <c r="K25" s="36"/>
      <c r="L25" s="36"/>
      <c r="M25" s="36"/>
      <c r="N25" s="35"/>
    </row>
    <row r="26" spans="1:14" ht="15">
      <c r="A26" s="33"/>
      <c r="B26" s="34"/>
      <c r="C26" s="35"/>
      <c r="D26" s="10">
        <v>2016</v>
      </c>
      <c r="E26" s="15">
        <f t="shared" si="2"/>
        <v>9256.2</v>
      </c>
      <c r="F26" s="15">
        <v>0</v>
      </c>
      <c r="G26" s="15">
        <f>'ВЦП МИТО'!G9</f>
        <v>9256.2</v>
      </c>
      <c r="H26" s="36"/>
      <c r="I26" s="36"/>
      <c r="J26" s="36"/>
      <c r="K26" s="36"/>
      <c r="L26" s="36"/>
      <c r="M26" s="36"/>
      <c r="N26" s="35"/>
    </row>
    <row r="27" spans="1:14" ht="15">
      <c r="A27" s="33"/>
      <c r="B27" s="34"/>
      <c r="C27" s="35"/>
      <c r="D27" s="10">
        <v>2017</v>
      </c>
      <c r="E27" s="15">
        <f t="shared" si="2"/>
        <v>9256.2</v>
      </c>
      <c r="F27" s="15">
        <v>0</v>
      </c>
      <c r="G27" s="15">
        <f>'ВЦП МИТО'!G10</f>
        <v>9256.2</v>
      </c>
      <c r="H27" s="36"/>
      <c r="I27" s="36"/>
      <c r="J27" s="36"/>
      <c r="K27" s="36"/>
      <c r="L27" s="36"/>
      <c r="M27" s="36"/>
      <c r="N27" s="35"/>
    </row>
    <row r="28" spans="1:14" ht="15">
      <c r="A28" s="33"/>
      <c r="B28" s="34"/>
      <c r="C28" s="35"/>
      <c r="D28" s="10">
        <v>2018</v>
      </c>
      <c r="E28" s="15">
        <f t="shared" si="2"/>
        <v>9256.2</v>
      </c>
      <c r="F28" s="15">
        <v>0</v>
      </c>
      <c r="G28" s="15">
        <f>'ВЦП МИТО'!G11</f>
        <v>9256.2</v>
      </c>
      <c r="H28" s="36"/>
      <c r="I28" s="36"/>
      <c r="J28" s="36"/>
      <c r="K28" s="36"/>
      <c r="L28" s="36"/>
      <c r="M28" s="36"/>
      <c r="N28" s="35"/>
    </row>
  </sheetData>
  <sheetProtection/>
  <mergeCells count="27">
    <mergeCell ref="B11:B16"/>
    <mergeCell ref="C11:C16"/>
    <mergeCell ref="N11:N16"/>
    <mergeCell ref="A11:A16"/>
    <mergeCell ref="N5:N10"/>
    <mergeCell ref="C17:C22"/>
    <mergeCell ref="A5:A10"/>
    <mergeCell ref="B5:B10"/>
    <mergeCell ref="C5:C10"/>
    <mergeCell ref="A17:A22"/>
    <mergeCell ref="A23:A28"/>
    <mergeCell ref="B23:B28"/>
    <mergeCell ref="C23:C28"/>
    <mergeCell ref="N23:N28"/>
    <mergeCell ref="N17:N22"/>
    <mergeCell ref="H23:M28"/>
    <mergeCell ref="B17:B22"/>
    <mergeCell ref="H5:M10"/>
    <mergeCell ref="H11:M16"/>
    <mergeCell ref="H17:M22"/>
    <mergeCell ref="A1:N1"/>
    <mergeCell ref="A3:A4"/>
    <mergeCell ref="B3:B4"/>
    <mergeCell ref="C3:C4"/>
    <mergeCell ref="D3:G3"/>
    <mergeCell ref="N3:N4"/>
    <mergeCell ref="H3:M3"/>
  </mergeCells>
  <printOptions/>
  <pageMargins left="0.5118110236220472" right="0.5118110236220472" top="0.52" bottom="0.39" header="0.31496062992125984" footer="0.31496062992125984"/>
  <pageSetup fitToHeight="0" fitToWidth="1" horizontalDpi="600" verticalDpi="600" orientation="landscape" paperSize="9" scale="85" r:id="rId1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zoomScaleSheetLayoutView="100" zoomScalePageLayoutView="0" workbookViewId="0" topLeftCell="A1">
      <selection activeCell="B36" sqref="B36:B41"/>
    </sheetView>
  </sheetViews>
  <sheetFormatPr defaultColWidth="9.140625" defaultRowHeight="15"/>
  <cols>
    <col min="1" max="1" width="6.28125" style="21" customWidth="1"/>
    <col min="2" max="2" width="27.140625" style="22" customWidth="1"/>
    <col min="3" max="3" width="9.140625" style="23" customWidth="1"/>
    <col min="4" max="4" width="8.8515625" style="24" customWidth="1"/>
    <col min="5" max="5" width="11.28125" style="25" customWidth="1"/>
    <col min="6" max="6" width="12.140625" style="25" customWidth="1"/>
    <col min="7" max="7" width="10.140625" style="25" customWidth="1"/>
    <col min="8" max="8" width="14.421875" style="24" customWidth="1"/>
    <col min="9" max="9" width="14.57421875" style="23" customWidth="1"/>
    <col min="10" max="10" width="30.28125" style="22" customWidth="1"/>
    <col min="11" max="16384" width="9.140625" style="23" customWidth="1"/>
  </cols>
  <sheetData>
    <row r="1" ht="9" customHeight="1"/>
    <row r="2" spans="1:10" ht="15">
      <c r="A2" s="47" t="s">
        <v>42</v>
      </c>
      <c r="B2" s="48"/>
      <c r="C2" s="48"/>
      <c r="D2" s="48"/>
      <c r="E2" s="48"/>
      <c r="F2" s="48"/>
      <c r="G2" s="48"/>
      <c r="H2" s="48"/>
      <c r="I2" s="48"/>
      <c r="J2" s="48"/>
    </row>
    <row r="3" ht="15">
      <c r="F3" s="26"/>
    </row>
    <row r="4" spans="1:10" ht="41.25" customHeight="1">
      <c r="A4" s="33" t="s">
        <v>0</v>
      </c>
      <c r="B4" s="35" t="s">
        <v>33</v>
      </c>
      <c r="C4" s="35" t="s">
        <v>1</v>
      </c>
      <c r="D4" s="35" t="s">
        <v>2</v>
      </c>
      <c r="E4" s="35"/>
      <c r="F4" s="35"/>
      <c r="G4" s="35"/>
      <c r="H4" s="35" t="s">
        <v>43</v>
      </c>
      <c r="I4" s="35"/>
      <c r="J4" s="35" t="s">
        <v>3</v>
      </c>
    </row>
    <row r="5" spans="1:10" ht="24" customHeight="1">
      <c r="A5" s="33"/>
      <c r="B5" s="35"/>
      <c r="C5" s="35"/>
      <c r="D5" s="10" t="s">
        <v>4</v>
      </c>
      <c r="E5" s="12" t="s">
        <v>5</v>
      </c>
      <c r="F5" s="12" t="s">
        <v>6</v>
      </c>
      <c r="G5" s="12" t="s">
        <v>7</v>
      </c>
      <c r="H5" s="10" t="s">
        <v>8</v>
      </c>
      <c r="I5" s="10" t="s">
        <v>12</v>
      </c>
      <c r="J5" s="35"/>
    </row>
    <row r="6" spans="1:10" s="27" customFormat="1" ht="16.5" customHeight="1">
      <c r="A6" s="43" t="s">
        <v>17</v>
      </c>
      <c r="B6" s="37" t="s">
        <v>35</v>
      </c>
      <c r="C6" s="44" t="s">
        <v>34</v>
      </c>
      <c r="D6" s="18" t="s">
        <v>5</v>
      </c>
      <c r="E6" s="20">
        <f aca="true" t="shared" si="0" ref="E6:E45">SUM(F6:G6)</f>
        <v>814472.7999999999</v>
      </c>
      <c r="F6" s="20">
        <f>SUM(F7:F11)</f>
        <v>547248.7999999999</v>
      </c>
      <c r="G6" s="20">
        <f>SUM(G7:G11)</f>
        <v>267224</v>
      </c>
      <c r="H6" s="46"/>
      <c r="I6" s="46"/>
      <c r="J6" s="34" t="s">
        <v>44</v>
      </c>
    </row>
    <row r="7" spans="1:10" s="27" customFormat="1" ht="16.5" customHeight="1">
      <c r="A7" s="43"/>
      <c r="B7" s="37"/>
      <c r="C7" s="45"/>
      <c r="D7" s="18">
        <v>2014</v>
      </c>
      <c r="E7" s="20">
        <f t="shared" si="0"/>
        <v>173338.19999999998</v>
      </c>
      <c r="F7" s="20">
        <f aca="true" t="shared" si="1" ref="F7:G11">F13+F25+F37</f>
        <v>109336.79999999999</v>
      </c>
      <c r="G7" s="20">
        <f t="shared" si="1"/>
        <v>64001.399999999994</v>
      </c>
      <c r="H7" s="46"/>
      <c r="I7" s="46"/>
      <c r="J7" s="34"/>
    </row>
    <row r="8" spans="1:10" s="27" customFormat="1" ht="16.5" customHeight="1">
      <c r="A8" s="43"/>
      <c r="B8" s="37"/>
      <c r="C8" s="45"/>
      <c r="D8" s="18">
        <v>2015</v>
      </c>
      <c r="E8" s="20">
        <f t="shared" si="0"/>
        <v>164228.8</v>
      </c>
      <c r="F8" s="20">
        <f t="shared" si="1"/>
        <v>110230.7</v>
      </c>
      <c r="G8" s="20">
        <f t="shared" si="1"/>
        <v>53998.1</v>
      </c>
      <c r="H8" s="46"/>
      <c r="I8" s="46"/>
      <c r="J8" s="34"/>
    </row>
    <row r="9" spans="1:10" s="27" customFormat="1" ht="16.5" customHeight="1">
      <c r="A9" s="43"/>
      <c r="B9" s="37"/>
      <c r="C9" s="45"/>
      <c r="D9" s="18">
        <v>2016</v>
      </c>
      <c r="E9" s="20">
        <f t="shared" si="0"/>
        <v>158968.6</v>
      </c>
      <c r="F9" s="20">
        <f t="shared" si="1"/>
        <v>109227.1</v>
      </c>
      <c r="G9" s="20">
        <f t="shared" si="1"/>
        <v>49741.5</v>
      </c>
      <c r="H9" s="46"/>
      <c r="I9" s="46"/>
      <c r="J9" s="34"/>
    </row>
    <row r="10" spans="1:10" s="27" customFormat="1" ht="16.5" customHeight="1">
      <c r="A10" s="43"/>
      <c r="B10" s="37"/>
      <c r="C10" s="45"/>
      <c r="D10" s="18">
        <v>2017</v>
      </c>
      <c r="E10" s="20">
        <f t="shared" si="0"/>
        <v>158968.6</v>
      </c>
      <c r="F10" s="20">
        <f t="shared" si="1"/>
        <v>109227.1</v>
      </c>
      <c r="G10" s="20">
        <f t="shared" si="1"/>
        <v>49741.5</v>
      </c>
      <c r="H10" s="46"/>
      <c r="I10" s="46"/>
      <c r="J10" s="34"/>
    </row>
    <row r="11" spans="1:10" s="27" customFormat="1" ht="16.5" customHeight="1">
      <c r="A11" s="43"/>
      <c r="B11" s="37"/>
      <c r="C11" s="45"/>
      <c r="D11" s="18">
        <v>2018</v>
      </c>
      <c r="E11" s="20">
        <f t="shared" si="0"/>
        <v>158968.6</v>
      </c>
      <c r="F11" s="20">
        <f t="shared" si="1"/>
        <v>109227.1</v>
      </c>
      <c r="G11" s="20">
        <f t="shared" si="1"/>
        <v>49741.5</v>
      </c>
      <c r="H11" s="46"/>
      <c r="I11" s="46"/>
      <c r="J11" s="34"/>
    </row>
    <row r="12" spans="1:10" ht="12.75" customHeight="1">
      <c r="A12" s="33" t="s">
        <v>18</v>
      </c>
      <c r="B12" s="38" t="s">
        <v>45</v>
      </c>
      <c r="C12" s="39" t="s">
        <v>34</v>
      </c>
      <c r="D12" s="18" t="s">
        <v>5</v>
      </c>
      <c r="E12" s="20">
        <f t="shared" si="0"/>
        <v>798769.1000000001</v>
      </c>
      <c r="F12" s="20">
        <f>SUM(F13:F17)</f>
        <v>539120.8</v>
      </c>
      <c r="G12" s="20">
        <f>SUM(G13:G17)</f>
        <v>259648.3</v>
      </c>
      <c r="H12" s="42"/>
      <c r="I12" s="42"/>
      <c r="J12" s="34"/>
    </row>
    <row r="13" spans="1:10" ht="12.75" customHeight="1">
      <c r="A13" s="33"/>
      <c r="B13" s="38"/>
      <c r="C13" s="40"/>
      <c r="D13" s="10">
        <v>2014</v>
      </c>
      <c r="E13" s="14">
        <f t="shared" si="0"/>
        <v>170071.59999999998</v>
      </c>
      <c r="F13" s="14">
        <f aca="true" t="shared" si="2" ref="F13:G17">F19</f>
        <v>107978.9</v>
      </c>
      <c r="G13" s="14">
        <f t="shared" si="2"/>
        <v>62092.7</v>
      </c>
      <c r="H13" s="42"/>
      <c r="I13" s="42"/>
      <c r="J13" s="34"/>
    </row>
    <row r="14" spans="1:10" ht="12.75" customHeight="1">
      <c r="A14" s="33"/>
      <c r="B14" s="38"/>
      <c r="C14" s="40"/>
      <c r="D14" s="10">
        <v>2015</v>
      </c>
      <c r="E14" s="14">
        <f t="shared" si="0"/>
        <v>161104.6</v>
      </c>
      <c r="F14" s="14">
        <f t="shared" si="2"/>
        <v>108747.5</v>
      </c>
      <c r="G14" s="14">
        <f t="shared" si="2"/>
        <v>52357.1</v>
      </c>
      <c r="H14" s="42"/>
      <c r="I14" s="42"/>
      <c r="J14" s="34"/>
    </row>
    <row r="15" spans="1:10" ht="12.75" customHeight="1">
      <c r="A15" s="33"/>
      <c r="B15" s="38"/>
      <c r="C15" s="40"/>
      <c r="D15" s="10">
        <v>2016</v>
      </c>
      <c r="E15" s="14">
        <f t="shared" si="0"/>
        <v>155864.3</v>
      </c>
      <c r="F15" s="14">
        <f t="shared" si="2"/>
        <v>107464.8</v>
      </c>
      <c r="G15" s="14">
        <f t="shared" si="2"/>
        <v>48399.5</v>
      </c>
      <c r="H15" s="42"/>
      <c r="I15" s="42"/>
      <c r="J15" s="34"/>
    </row>
    <row r="16" spans="1:10" ht="12.75" customHeight="1">
      <c r="A16" s="33"/>
      <c r="B16" s="38"/>
      <c r="C16" s="40"/>
      <c r="D16" s="10">
        <v>2017</v>
      </c>
      <c r="E16" s="14">
        <f t="shared" si="0"/>
        <v>155864.3</v>
      </c>
      <c r="F16" s="14">
        <f t="shared" si="2"/>
        <v>107464.8</v>
      </c>
      <c r="G16" s="14">
        <f t="shared" si="2"/>
        <v>48399.5</v>
      </c>
      <c r="H16" s="42"/>
      <c r="I16" s="42"/>
      <c r="J16" s="34"/>
    </row>
    <row r="17" spans="1:10" ht="12.75" customHeight="1">
      <c r="A17" s="33"/>
      <c r="B17" s="38"/>
      <c r="C17" s="40"/>
      <c r="D17" s="10">
        <v>2018</v>
      </c>
      <c r="E17" s="14">
        <f t="shared" si="0"/>
        <v>155864.3</v>
      </c>
      <c r="F17" s="14">
        <f t="shared" si="2"/>
        <v>107464.8</v>
      </c>
      <c r="G17" s="14">
        <f t="shared" si="2"/>
        <v>48399.5</v>
      </c>
      <c r="H17" s="42"/>
      <c r="I17" s="42"/>
      <c r="J17" s="34"/>
    </row>
    <row r="18" spans="1:10" ht="42" customHeight="1">
      <c r="A18" s="33" t="s">
        <v>19</v>
      </c>
      <c r="B18" s="38" t="s">
        <v>46</v>
      </c>
      <c r="C18" s="39" t="s">
        <v>34</v>
      </c>
      <c r="D18" s="18" t="s">
        <v>5</v>
      </c>
      <c r="E18" s="20">
        <f t="shared" si="0"/>
        <v>798769.1000000001</v>
      </c>
      <c r="F18" s="20">
        <f>SUM(F19:F23)</f>
        <v>539120.8</v>
      </c>
      <c r="G18" s="20">
        <f>SUM(G19:G23)</f>
        <v>259648.3</v>
      </c>
      <c r="H18" s="11" t="s">
        <v>47</v>
      </c>
      <c r="I18" s="11" t="s">
        <v>48</v>
      </c>
      <c r="J18" s="34"/>
    </row>
    <row r="19" spans="1:10" ht="13.5" customHeight="1">
      <c r="A19" s="33"/>
      <c r="B19" s="38"/>
      <c r="C19" s="40"/>
      <c r="D19" s="10">
        <v>2014</v>
      </c>
      <c r="E19" s="28">
        <f t="shared" si="0"/>
        <v>170071.59999999998</v>
      </c>
      <c r="F19" s="28">
        <v>107978.9</v>
      </c>
      <c r="G19" s="28">
        <v>62092.7</v>
      </c>
      <c r="H19" s="11" t="s">
        <v>49</v>
      </c>
      <c r="I19" s="11" t="s">
        <v>49</v>
      </c>
      <c r="J19" s="34"/>
    </row>
    <row r="20" spans="1:10" ht="13.5" customHeight="1">
      <c r="A20" s="33"/>
      <c r="B20" s="38"/>
      <c r="C20" s="40"/>
      <c r="D20" s="10">
        <v>2015</v>
      </c>
      <c r="E20" s="28">
        <f t="shared" si="0"/>
        <v>161104.6</v>
      </c>
      <c r="F20" s="28">
        <v>108747.5</v>
      </c>
      <c r="G20" s="28">
        <v>52357.1</v>
      </c>
      <c r="H20" s="11" t="s">
        <v>49</v>
      </c>
      <c r="I20" s="11" t="s">
        <v>49</v>
      </c>
      <c r="J20" s="34"/>
    </row>
    <row r="21" spans="1:10" ht="13.5" customHeight="1">
      <c r="A21" s="33"/>
      <c r="B21" s="38"/>
      <c r="C21" s="40"/>
      <c r="D21" s="10">
        <v>2016</v>
      </c>
      <c r="E21" s="28">
        <f t="shared" si="0"/>
        <v>155864.3</v>
      </c>
      <c r="F21" s="28">
        <v>107464.8</v>
      </c>
      <c r="G21" s="28">
        <v>48399.5</v>
      </c>
      <c r="H21" s="11" t="s">
        <v>49</v>
      </c>
      <c r="I21" s="11" t="s">
        <v>49</v>
      </c>
      <c r="J21" s="34"/>
    </row>
    <row r="22" spans="1:10" ht="13.5" customHeight="1">
      <c r="A22" s="33"/>
      <c r="B22" s="38"/>
      <c r="C22" s="40"/>
      <c r="D22" s="10">
        <v>2017</v>
      </c>
      <c r="E22" s="28">
        <f t="shared" si="0"/>
        <v>155864.3</v>
      </c>
      <c r="F22" s="28">
        <v>107464.8</v>
      </c>
      <c r="G22" s="28">
        <v>48399.5</v>
      </c>
      <c r="H22" s="11" t="s">
        <v>49</v>
      </c>
      <c r="I22" s="11" t="s">
        <v>49</v>
      </c>
      <c r="J22" s="34"/>
    </row>
    <row r="23" spans="1:10" ht="13.5" customHeight="1">
      <c r="A23" s="33"/>
      <c r="B23" s="38"/>
      <c r="C23" s="40"/>
      <c r="D23" s="10">
        <v>2018</v>
      </c>
      <c r="E23" s="28">
        <f t="shared" si="0"/>
        <v>155864.3</v>
      </c>
      <c r="F23" s="28">
        <v>107464.8</v>
      </c>
      <c r="G23" s="28">
        <v>48399.5</v>
      </c>
      <c r="H23" s="11" t="s">
        <v>49</v>
      </c>
      <c r="I23" s="11" t="s">
        <v>49</v>
      </c>
      <c r="J23" s="34"/>
    </row>
    <row r="24" spans="1:10" ht="12.75" customHeight="1">
      <c r="A24" s="33" t="s">
        <v>20</v>
      </c>
      <c r="B24" s="38" t="s">
        <v>50</v>
      </c>
      <c r="C24" s="39" t="s">
        <v>34</v>
      </c>
      <c r="D24" s="18" t="s">
        <v>5</v>
      </c>
      <c r="E24" s="20">
        <f t="shared" si="0"/>
        <v>210</v>
      </c>
      <c r="F24" s="20">
        <f>SUM(F25:F29)</f>
        <v>0</v>
      </c>
      <c r="G24" s="20">
        <f>SUM(G25:G29)</f>
        <v>210</v>
      </c>
      <c r="H24" s="42"/>
      <c r="I24" s="42"/>
      <c r="J24" s="34"/>
    </row>
    <row r="25" spans="1:10" ht="12.75" customHeight="1">
      <c r="A25" s="33"/>
      <c r="B25" s="38"/>
      <c r="C25" s="40"/>
      <c r="D25" s="10">
        <v>2014</v>
      </c>
      <c r="E25" s="14">
        <f t="shared" si="0"/>
        <v>70</v>
      </c>
      <c r="F25" s="14">
        <f aca="true" t="shared" si="3" ref="F25:G29">F31</f>
        <v>0</v>
      </c>
      <c r="G25" s="14">
        <f t="shared" si="3"/>
        <v>70</v>
      </c>
      <c r="H25" s="42"/>
      <c r="I25" s="42"/>
      <c r="J25" s="34"/>
    </row>
    <row r="26" spans="1:10" ht="12.75" customHeight="1">
      <c r="A26" s="33"/>
      <c r="B26" s="38"/>
      <c r="C26" s="40"/>
      <c r="D26" s="10">
        <v>2015</v>
      </c>
      <c r="E26" s="14">
        <f t="shared" si="0"/>
        <v>35</v>
      </c>
      <c r="F26" s="14">
        <f t="shared" si="3"/>
        <v>0</v>
      </c>
      <c r="G26" s="14">
        <f t="shared" si="3"/>
        <v>35</v>
      </c>
      <c r="H26" s="42"/>
      <c r="I26" s="42"/>
      <c r="J26" s="34"/>
    </row>
    <row r="27" spans="1:10" ht="12.75" customHeight="1">
      <c r="A27" s="33"/>
      <c r="B27" s="38"/>
      <c r="C27" s="40"/>
      <c r="D27" s="10">
        <v>2016</v>
      </c>
      <c r="E27" s="14">
        <f t="shared" si="0"/>
        <v>35</v>
      </c>
      <c r="F27" s="14">
        <f t="shared" si="3"/>
        <v>0</v>
      </c>
      <c r="G27" s="14">
        <f t="shared" si="3"/>
        <v>35</v>
      </c>
      <c r="H27" s="42"/>
      <c r="I27" s="42"/>
      <c r="J27" s="34"/>
    </row>
    <row r="28" spans="1:10" ht="12.75" customHeight="1">
      <c r="A28" s="33"/>
      <c r="B28" s="38"/>
      <c r="C28" s="40"/>
      <c r="D28" s="10">
        <v>2017</v>
      </c>
      <c r="E28" s="14">
        <f t="shared" si="0"/>
        <v>35</v>
      </c>
      <c r="F28" s="14">
        <f t="shared" si="3"/>
        <v>0</v>
      </c>
      <c r="G28" s="14">
        <f t="shared" si="3"/>
        <v>35</v>
      </c>
      <c r="H28" s="42"/>
      <c r="I28" s="42"/>
      <c r="J28" s="34"/>
    </row>
    <row r="29" spans="1:10" ht="12.75" customHeight="1">
      <c r="A29" s="33"/>
      <c r="B29" s="38"/>
      <c r="C29" s="40"/>
      <c r="D29" s="10">
        <v>2018</v>
      </c>
      <c r="E29" s="14">
        <f t="shared" si="0"/>
        <v>35</v>
      </c>
      <c r="F29" s="14">
        <f t="shared" si="3"/>
        <v>0</v>
      </c>
      <c r="G29" s="14">
        <f t="shared" si="3"/>
        <v>35</v>
      </c>
      <c r="H29" s="42"/>
      <c r="I29" s="42"/>
      <c r="J29" s="34"/>
    </row>
    <row r="30" spans="1:10" ht="36.75" customHeight="1">
      <c r="A30" s="33" t="s">
        <v>21</v>
      </c>
      <c r="B30" s="38" t="s">
        <v>51</v>
      </c>
      <c r="C30" s="39" t="s">
        <v>34</v>
      </c>
      <c r="D30" s="18" t="s">
        <v>5</v>
      </c>
      <c r="E30" s="20">
        <f t="shared" si="0"/>
        <v>210</v>
      </c>
      <c r="F30" s="20">
        <f>SUM(F31:F35)</f>
        <v>0</v>
      </c>
      <c r="G30" s="20">
        <f>SUM(G31:G35)</f>
        <v>210</v>
      </c>
      <c r="H30" s="11" t="s">
        <v>47</v>
      </c>
      <c r="I30" s="11" t="s">
        <v>48</v>
      </c>
      <c r="J30" s="34" t="s">
        <v>39</v>
      </c>
    </row>
    <row r="31" spans="1:10" ht="13.5" customHeight="1">
      <c r="A31" s="33"/>
      <c r="B31" s="38"/>
      <c r="C31" s="40"/>
      <c r="D31" s="10">
        <v>2014</v>
      </c>
      <c r="E31" s="28">
        <f t="shared" si="0"/>
        <v>70</v>
      </c>
      <c r="F31" s="28">
        <v>0</v>
      </c>
      <c r="G31" s="28">
        <v>70</v>
      </c>
      <c r="H31" s="11" t="s">
        <v>49</v>
      </c>
      <c r="I31" s="11" t="s">
        <v>49</v>
      </c>
      <c r="J31" s="34"/>
    </row>
    <row r="32" spans="1:10" ht="13.5" customHeight="1">
      <c r="A32" s="33"/>
      <c r="B32" s="38"/>
      <c r="C32" s="40"/>
      <c r="D32" s="10">
        <v>2015</v>
      </c>
      <c r="E32" s="28">
        <f t="shared" si="0"/>
        <v>35</v>
      </c>
      <c r="F32" s="28">
        <v>0</v>
      </c>
      <c r="G32" s="28">
        <v>35</v>
      </c>
      <c r="H32" s="11" t="s">
        <v>49</v>
      </c>
      <c r="I32" s="11" t="s">
        <v>49</v>
      </c>
      <c r="J32" s="34"/>
    </row>
    <row r="33" spans="1:10" ht="13.5" customHeight="1">
      <c r="A33" s="33"/>
      <c r="B33" s="38"/>
      <c r="C33" s="40"/>
      <c r="D33" s="10">
        <v>2016</v>
      </c>
      <c r="E33" s="28">
        <f t="shared" si="0"/>
        <v>35</v>
      </c>
      <c r="F33" s="28">
        <v>0</v>
      </c>
      <c r="G33" s="28">
        <v>35</v>
      </c>
      <c r="H33" s="11" t="s">
        <v>49</v>
      </c>
      <c r="I33" s="11" t="s">
        <v>49</v>
      </c>
      <c r="J33" s="34"/>
    </row>
    <row r="34" spans="1:10" ht="13.5" customHeight="1">
      <c r="A34" s="33"/>
      <c r="B34" s="38"/>
      <c r="C34" s="40"/>
      <c r="D34" s="10">
        <v>2017</v>
      </c>
      <c r="E34" s="28">
        <f t="shared" si="0"/>
        <v>35</v>
      </c>
      <c r="F34" s="28">
        <v>0</v>
      </c>
      <c r="G34" s="28">
        <v>35</v>
      </c>
      <c r="H34" s="11" t="s">
        <v>49</v>
      </c>
      <c r="I34" s="11" t="s">
        <v>49</v>
      </c>
      <c r="J34" s="34"/>
    </row>
    <row r="35" spans="1:10" ht="13.5" customHeight="1">
      <c r="A35" s="33"/>
      <c r="B35" s="38"/>
      <c r="C35" s="41"/>
      <c r="D35" s="10">
        <v>2018</v>
      </c>
      <c r="E35" s="28">
        <f t="shared" si="0"/>
        <v>35</v>
      </c>
      <c r="F35" s="28">
        <v>0</v>
      </c>
      <c r="G35" s="28">
        <v>35</v>
      </c>
      <c r="H35" s="11" t="s">
        <v>49</v>
      </c>
      <c r="I35" s="11" t="s">
        <v>49</v>
      </c>
      <c r="J35" s="34"/>
    </row>
    <row r="36" spans="1:10" ht="12.75" customHeight="1">
      <c r="A36" s="33" t="s">
        <v>52</v>
      </c>
      <c r="B36" s="38" t="s">
        <v>84</v>
      </c>
      <c r="C36" s="39" t="s">
        <v>34</v>
      </c>
      <c r="D36" s="18" t="s">
        <v>5</v>
      </c>
      <c r="E36" s="20">
        <f t="shared" si="0"/>
        <v>15493.7</v>
      </c>
      <c r="F36" s="20">
        <f>SUM(F37:F41)</f>
        <v>8128.000000000001</v>
      </c>
      <c r="G36" s="20">
        <f>SUM(G37:G41)</f>
        <v>7365.7</v>
      </c>
      <c r="H36" s="42"/>
      <c r="I36" s="42"/>
      <c r="J36" s="34"/>
    </row>
    <row r="37" spans="1:10" ht="12.75" customHeight="1">
      <c r="A37" s="33"/>
      <c r="B37" s="38"/>
      <c r="C37" s="40"/>
      <c r="D37" s="10">
        <v>2014</v>
      </c>
      <c r="E37" s="14">
        <f t="shared" si="0"/>
        <v>3196.6000000000004</v>
      </c>
      <c r="F37" s="14">
        <f aca="true" t="shared" si="4" ref="F37:G41">F43</f>
        <v>1357.9</v>
      </c>
      <c r="G37" s="14">
        <f t="shared" si="4"/>
        <v>1838.7</v>
      </c>
      <c r="H37" s="42"/>
      <c r="I37" s="42"/>
      <c r="J37" s="34"/>
    </row>
    <row r="38" spans="1:10" ht="12.75" customHeight="1">
      <c r="A38" s="33"/>
      <c r="B38" s="38"/>
      <c r="C38" s="40"/>
      <c r="D38" s="10">
        <v>2015</v>
      </c>
      <c r="E38" s="14">
        <f t="shared" si="0"/>
        <v>3089.2</v>
      </c>
      <c r="F38" s="14">
        <f t="shared" si="4"/>
        <v>1483.2</v>
      </c>
      <c r="G38" s="14">
        <f t="shared" si="4"/>
        <v>1606</v>
      </c>
      <c r="H38" s="42"/>
      <c r="I38" s="42"/>
      <c r="J38" s="34"/>
    </row>
    <row r="39" spans="1:10" ht="12.75" customHeight="1">
      <c r="A39" s="33"/>
      <c r="B39" s="38"/>
      <c r="C39" s="40"/>
      <c r="D39" s="10">
        <v>2016</v>
      </c>
      <c r="E39" s="14">
        <f t="shared" si="0"/>
        <v>3069.3</v>
      </c>
      <c r="F39" s="14">
        <f t="shared" si="4"/>
        <v>1762.3</v>
      </c>
      <c r="G39" s="14">
        <f t="shared" si="4"/>
        <v>1307</v>
      </c>
      <c r="H39" s="42"/>
      <c r="I39" s="42"/>
      <c r="J39" s="34"/>
    </row>
    <row r="40" spans="1:10" ht="12.75" customHeight="1">
      <c r="A40" s="33"/>
      <c r="B40" s="38"/>
      <c r="C40" s="40"/>
      <c r="D40" s="10">
        <v>2017</v>
      </c>
      <c r="E40" s="14">
        <f t="shared" si="0"/>
        <v>3069.3</v>
      </c>
      <c r="F40" s="14">
        <f t="shared" si="4"/>
        <v>1762.3</v>
      </c>
      <c r="G40" s="14">
        <f t="shared" si="4"/>
        <v>1307</v>
      </c>
      <c r="H40" s="42"/>
      <c r="I40" s="42"/>
      <c r="J40" s="34"/>
    </row>
    <row r="41" spans="1:10" ht="12.75" customHeight="1">
      <c r="A41" s="33"/>
      <c r="B41" s="38"/>
      <c r="C41" s="40"/>
      <c r="D41" s="10">
        <v>2018</v>
      </c>
      <c r="E41" s="14">
        <f t="shared" si="0"/>
        <v>3069.3</v>
      </c>
      <c r="F41" s="14">
        <f t="shared" si="4"/>
        <v>1762.3</v>
      </c>
      <c r="G41" s="14">
        <f t="shared" si="4"/>
        <v>1307</v>
      </c>
      <c r="H41" s="42"/>
      <c r="I41" s="42"/>
      <c r="J41" s="34"/>
    </row>
    <row r="42" spans="1:10" ht="43.5" customHeight="1">
      <c r="A42" s="33" t="s">
        <v>82</v>
      </c>
      <c r="B42" s="38" t="s">
        <v>83</v>
      </c>
      <c r="C42" s="39" t="s">
        <v>34</v>
      </c>
      <c r="D42" s="18" t="s">
        <v>5</v>
      </c>
      <c r="E42" s="20">
        <f t="shared" si="0"/>
        <v>15493.7</v>
      </c>
      <c r="F42" s="20">
        <f>SUM(F43:F47)</f>
        <v>8128.000000000001</v>
      </c>
      <c r="G42" s="20">
        <f>SUM(G43:G47)</f>
        <v>7365.7</v>
      </c>
      <c r="H42" s="11" t="s">
        <v>47</v>
      </c>
      <c r="I42" s="11" t="s">
        <v>48</v>
      </c>
      <c r="J42" s="34"/>
    </row>
    <row r="43" spans="1:10" ht="13.5" customHeight="1">
      <c r="A43" s="33"/>
      <c r="B43" s="38"/>
      <c r="C43" s="40"/>
      <c r="D43" s="10">
        <v>2014</v>
      </c>
      <c r="E43" s="28">
        <f t="shared" si="0"/>
        <v>3196.6000000000004</v>
      </c>
      <c r="F43" s="28">
        <v>1357.9</v>
      </c>
      <c r="G43" s="28">
        <v>1838.7</v>
      </c>
      <c r="H43" s="11" t="s">
        <v>49</v>
      </c>
      <c r="I43" s="11" t="s">
        <v>49</v>
      </c>
      <c r="J43" s="34"/>
    </row>
    <row r="44" spans="1:10" ht="13.5" customHeight="1">
      <c r="A44" s="33"/>
      <c r="B44" s="38"/>
      <c r="C44" s="40"/>
      <c r="D44" s="10">
        <v>2015</v>
      </c>
      <c r="E44" s="28">
        <f t="shared" si="0"/>
        <v>3089.2</v>
      </c>
      <c r="F44" s="28">
        <v>1483.2</v>
      </c>
      <c r="G44" s="28">
        <v>1606</v>
      </c>
      <c r="H44" s="11" t="s">
        <v>49</v>
      </c>
      <c r="I44" s="11" t="s">
        <v>49</v>
      </c>
      <c r="J44" s="34"/>
    </row>
    <row r="45" spans="1:10" ht="13.5" customHeight="1">
      <c r="A45" s="33"/>
      <c r="B45" s="38"/>
      <c r="C45" s="40"/>
      <c r="D45" s="10">
        <v>2016</v>
      </c>
      <c r="E45" s="28">
        <f t="shared" si="0"/>
        <v>3069.3</v>
      </c>
      <c r="F45" s="28">
        <v>1762.3</v>
      </c>
      <c r="G45" s="28">
        <v>1307</v>
      </c>
      <c r="H45" s="11" t="s">
        <v>49</v>
      </c>
      <c r="I45" s="11" t="s">
        <v>49</v>
      </c>
      <c r="J45" s="34"/>
    </row>
    <row r="46" spans="1:10" ht="13.5" customHeight="1">
      <c r="A46" s="33"/>
      <c r="B46" s="38"/>
      <c r="C46" s="40"/>
      <c r="D46" s="10">
        <v>2017</v>
      </c>
      <c r="E46" s="28">
        <f>SUM(F46:G46)</f>
        <v>3069.3</v>
      </c>
      <c r="F46" s="28">
        <v>1762.3</v>
      </c>
      <c r="G46" s="28">
        <v>1307</v>
      </c>
      <c r="H46" s="11" t="s">
        <v>49</v>
      </c>
      <c r="I46" s="11" t="s">
        <v>49</v>
      </c>
      <c r="J46" s="34"/>
    </row>
    <row r="47" spans="1:10" ht="13.5" customHeight="1">
      <c r="A47" s="33"/>
      <c r="B47" s="38"/>
      <c r="C47" s="41"/>
      <c r="D47" s="10">
        <v>2018</v>
      </c>
      <c r="E47" s="28">
        <f>SUM(F47:G47)</f>
        <v>3069.3</v>
      </c>
      <c r="F47" s="28">
        <v>1762.3</v>
      </c>
      <c r="G47" s="28">
        <v>1307</v>
      </c>
      <c r="H47" s="11" t="s">
        <v>49</v>
      </c>
      <c r="I47" s="11" t="s">
        <v>49</v>
      </c>
      <c r="J47" s="34"/>
    </row>
  </sheetData>
  <sheetProtection/>
  <mergeCells count="39">
    <mergeCell ref="C12:C17"/>
    <mergeCell ref="H12:I17"/>
    <mergeCell ref="J12:J17"/>
    <mergeCell ref="A2:J2"/>
    <mergeCell ref="A4:A5"/>
    <mergeCell ref="B4:B5"/>
    <mergeCell ref="C4:C5"/>
    <mergeCell ref="D4:G4"/>
    <mergeCell ref="H4:I4"/>
    <mergeCell ref="J4:J5"/>
    <mergeCell ref="C24:C29"/>
    <mergeCell ref="H24:I29"/>
    <mergeCell ref="J24:J29"/>
    <mergeCell ref="A6:A11"/>
    <mergeCell ref="B6:B11"/>
    <mergeCell ref="C6:C11"/>
    <mergeCell ref="H6:I11"/>
    <mergeCell ref="J6:J11"/>
    <mergeCell ref="A12:A17"/>
    <mergeCell ref="B12:B17"/>
    <mergeCell ref="A30:A35"/>
    <mergeCell ref="B30:B35"/>
    <mergeCell ref="C30:C35"/>
    <mergeCell ref="J30:J35"/>
    <mergeCell ref="A18:A23"/>
    <mergeCell ref="B18:B23"/>
    <mergeCell ref="C18:C23"/>
    <mergeCell ref="J18:J23"/>
    <mergeCell ref="A24:A29"/>
    <mergeCell ref="B24:B29"/>
    <mergeCell ref="A42:A47"/>
    <mergeCell ref="B42:B47"/>
    <mergeCell ref="C42:C47"/>
    <mergeCell ref="J42:J47"/>
    <mergeCell ref="A36:A41"/>
    <mergeCell ref="B36:B41"/>
    <mergeCell ref="C36:C41"/>
    <mergeCell ref="H36:I41"/>
    <mergeCell ref="J36:J4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zoomScaleSheetLayoutView="100" zoomScalePageLayoutView="0" workbookViewId="0" topLeftCell="A1">
      <selection activeCell="C6" sqref="C6:C11"/>
    </sheetView>
  </sheetViews>
  <sheetFormatPr defaultColWidth="9.140625" defaultRowHeight="15"/>
  <cols>
    <col min="1" max="1" width="7.28125" style="21" customWidth="1"/>
    <col min="2" max="2" width="27.140625" style="22" customWidth="1"/>
    <col min="3" max="3" width="9.140625" style="23" customWidth="1"/>
    <col min="4" max="4" width="8.8515625" style="24" customWidth="1"/>
    <col min="5" max="5" width="11.28125" style="25" customWidth="1"/>
    <col min="6" max="6" width="6.421875" style="25" customWidth="1"/>
    <col min="7" max="7" width="7.8515625" style="25" customWidth="1"/>
    <col min="8" max="8" width="14.421875" style="24" customWidth="1"/>
    <col min="9" max="10" width="14.57421875" style="23" customWidth="1"/>
    <col min="11" max="11" width="30.00390625" style="22" customWidth="1"/>
    <col min="12" max="16384" width="9.140625" style="23" customWidth="1"/>
  </cols>
  <sheetData>
    <row r="1" ht="9" customHeight="1"/>
    <row r="2" spans="1:11" ht="15">
      <c r="A2" s="47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15">
      <c r="F3" s="26"/>
    </row>
    <row r="4" spans="1:11" ht="34.5" customHeight="1">
      <c r="A4" s="33" t="s">
        <v>0</v>
      </c>
      <c r="B4" s="35" t="s">
        <v>33</v>
      </c>
      <c r="C4" s="35" t="s">
        <v>1</v>
      </c>
      <c r="D4" s="35" t="s">
        <v>2</v>
      </c>
      <c r="E4" s="35"/>
      <c r="F4" s="35"/>
      <c r="G4" s="35"/>
      <c r="H4" s="35" t="s">
        <v>43</v>
      </c>
      <c r="I4" s="35"/>
      <c r="J4" s="10"/>
      <c r="K4" s="35" t="s">
        <v>3</v>
      </c>
    </row>
    <row r="5" spans="1:11" ht="24" customHeight="1">
      <c r="A5" s="33"/>
      <c r="B5" s="35"/>
      <c r="C5" s="35"/>
      <c r="D5" s="10" t="s">
        <v>4</v>
      </c>
      <c r="E5" s="12" t="s">
        <v>5</v>
      </c>
      <c r="F5" s="12" t="s">
        <v>6</v>
      </c>
      <c r="G5" s="12" t="s">
        <v>7</v>
      </c>
      <c r="H5" s="10" t="s">
        <v>8</v>
      </c>
      <c r="I5" s="10" t="s">
        <v>12</v>
      </c>
      <c r="J5" s="10"/>
      <c r="K5" s="35"/>
    </row>
    <row r="6" spans="1:11" s="27" customFormat="1" ht="16.5" customHeight="1">
      <c r="A6" s="43" t="s">
        <v>62</v>
      </c>
      <c r="B6" s="37" t="s">
        <v>61</v>
      </c>
      <c r="C6" s="44" t="s">
        <v>34</v>
      </c>
      <c r="D6" s="18" t="s">
        <v>5</v>
      </c>
      <c r="E6" s="20">
        <f aca="true" t="shared" si="0" ref="E6:E69">SUM(F6:G6)</f>
        <v>6549.5</v>
      </c>
      <c r="F6" s="20">
        <f>SUM(F7:F11)</f>
        <v>1332.1</v>
      </c>
      <c r="G6" s="20">
        <f>SUM(G7:G11)</f>
        <v>5217.4</v>
      </c>
      <c r="H6" s="58"/>
      <c r="I6" s="59"/>
      <c r="J6" s="60"/>
      <c r="K6" s="34" t="s">
        <v>56</v>
      </c>
    </row>
    <row r="7" spans="1:11" s="27" customFormat="1" ht="16.5" customHeight="1">
      <c r="A7" s="43"/>
      <c r="B7" s="37"/>
      <c r="C7" s="45"/>
      <c r="D7" s="18">
        <v>2014</v>
      </c>
      <c r="E7" s="20">
        <f t="shared" si="0"/>
        <v>1500.6</v>
      </c>
      <c r="F7" s="20">
        <f aca="true" t="shared" si="1" ref="F7:G11">F13+F25+F37+F49+F61</f>
        <v>248.6</v>
      </c>
      <c r="G7" s="20">
        <f t="shared" si="1"/>
        <v>1252</v>
      </c>
      <c r="H7" s="61"/>
      <c r="I7" s="62"/>
      <c r="J7" s="63"/>
      <c r="K7" s="34"/>
    </row>
    <row r="8" spans="1:11" s="27" customFormat="1" ht="16.5" customHeight="1">
      <c r="A8" s="43"/>
      <c r="B8" s="37"/>
      <c r="C8" s="45"/>
      <c r="D8" s="18">
        <v>2015</v>
      </c>
      <c r="E8" s="20">
        <f t="shared" si="0"/>
        <v>1198.3999999999999</v>
      </c>
      <c r="F8" s="20">
        <f t="shared" si="1"/>
        <v>248.6</v>
      </c>
      <c r="G8" s="20">
        <f t="shared" si="1"/>
        <v>949.8</v>
      </c>
      <c r="H8" s="61"/>
      <c r="I8" s="62"/>
      <c r="J8" s="63"/>
      <c r="K8" s="34"/>
    </row>
    <row r="9" spans="1:11" s="27" customFormat="1" ht="16.5" customHeight="1">
      <c r="A9" s="43"/>
      <c r="B9" s="37"/>
      <c r="C9" s="45"/>
      <c r="D9" s="18">
        <v>2016</v>
      </c>
      <c r="E9" s="20">
        <f t="shared" si="0"/>
        <v>1283.5</v>
      </c>
      <c r="F9" s="20">
        <f t="shared" si="1"/>
        <v>278.3</v>
      </c>
      <c r="G9" s="20">
        <f t="shared" si="1"/>
        <v>1005.2</v>
      </c>
      <c r="H9" s="61"/>
      <c r="I9" s="62"/>
      <c r="J9" s="63"/>
      <c r="K9" s="34"/>
    </row>
    <row r="10" spans="1:11" s="27" customFormat="1" ht="16.5" customHeight="1">
      <c r="A10" s="43"/>
      <c r="B10" s="37"/>
      <c r="C10" s="45"/>
      <c r="D10" s="18">
        <v>2017</v>
      </c>
      <c r="E10" s="20">
        <f t="shared" si="0"/>
        <v>1283.5</v>
      </c>
      <c r="F10" s="20">
        <f t="shared" si="1"/>
        <v>278.3</v>
      </c>
      <c r="G10" s="20">
        <f t="shared" si="1"/>
        <v>1005.2</v>
      </c>
      <c r="H10" s="61"/>
      <c r="I10" s="62"/>
      <c r="J10" s="63"/>
      <c r="K10" s="34"/>
    </row>
    <row r="11" spans="1:11" s="27" customFormat="1" ht="16.5" customHeight="1">
      <c r="A11" s="43"/>
      <c r="B11" s="37"/>
      <c r="C11" s="45"/>
      <c r="D11" s="18">
        <v>2018</v>
      </c>
      <c r="E11" s="20">
        <f t="shared" si="0"/>
        <v>1283.5</v>
      </c>
      <c r="F11" s="20">
        <f t="shared" si="1"/>
        <v>278.3</v>
      </c>
      <c r="G11" s="20">
        <f t="shared" si="1"/>
        <v>1005.2</v>
      </c>
      <c r="H11" s="64"/>
      <c r="I11" s="65"/>
      <c r="J11" s="66"/>
      <c r="K11" s="34"/>
    </row>
    <row r="12" spans="1:11" ht="12.75" customHeight="1">
      <c r="A12" s="33" t="s">
        <v>22</v>
      </c>
      <c r="B12" s="38" t="s">
        <v>77</v>
      </c>
      <c r="C12" s="39" t="s">
        <v>34</v>
      </c>
      <c r="D12" s="18" t="s">
        <v>5</v>
      </c>
      <c r="E12" s="20">
        <f t="shared" si="0"/>
        <v>630</v>
      </c>
      <c r="F12" s="20">
        <f>SUM(F13:F17)</f>
        <v>0</v>
      </c>
      <c r="G12" s="20">
        <f>SUM(G13:G17)</f>
        <v>630</v>
      </c>
      <c r="H12" s="49"/>
      <c r="I12" s="50"/>
      <c r="J12" s="51"/>
      <c r="K12" s="34" t="s">
        <v>57</v>
      </c>
    </row>
    <row r="13" spans="1:11" ht="12.75" customHeight="1">
      <c r="A13" s="33"/>
      <c r="B13" s="38"/>
      <c r="C13" s="40"/>
      <c r="D13" s="10">
        <v>2014</v>
      </c>
      <c r="E13" s="14">
        <f t="shared" si="0"/>
        <v>150</v>
      </c>
      <c r="F13" s="14">
        <f aca="true" t="shared" si="2" ref="F13:G17">F19</f>
        <v>0</v>
      </c>
      <c r="G13" s="14">
        <f t="shared" si="2"/>
        <v>150</v>
      </c>
      <c r="H13" s="52"/>
      <c r="I13" s="53"/>
      <c r="J13" s="54"/>
      <c r="K13" s="34"/>
    </row>
    <row r="14" spans="1:11" ht="12.75" customHeight="1">
      <c r="A14" s="33"/>
      <c r="B14" s="38"/>
      <c r="C14" s="40"/>
      <c r="D14" s="10">
        <v>2015</v>
      </c>
      <c r="E14" s="14">
        <f t="shared" si="0"/>
        <v>120</v>
      </c>
      <c r="F14" s="14">
        <f t="shared" si="2"/>
        <v>0</v>
      </c>
      <c r="G14" s="14">
        <f t="shared" si="2"/>
        <v>120</v>
      </c>
      <c r="H14" s="52"/>
      <c r="I14" s="53"/>
      <c r="J14" s="54"/>
      <c r="K14" s="34"/>
    </row>
    <row r="15" spans="1:11" ht="12.75" customHeight="1">
      <c r="A15" s="33"/>
      <c r="B15" s="38"/>
      <c r="C15" s="40"/>
      <c r="D15" s="10">
        <v>2016</v>
      </c>
      <c r="E15" s="14">
        <f t="shared" si="0"/>
        <v>120</v>
      </c>
      <c r="F15" s="14">
        <f t="shared" si="2"/>
        <v>0</v>
      </c>
      <c r="G15" s="14">
        <f t="shared" si="2"/>
        <v>120</v>
      </c>
      <c r="H15" s="52"/>
      <c r="I15" s="53"/>
      <c r="J15" s="54"/>
      <c r="K15" s="34"/>
    </row>
    <row r="16" spans="1:11" ht="12.75" customHeight="1">
      <c r="A16" s="33"/>
      <c r="B16" s="38"/>
      <c r="C16" s="40"/>
      <c r="D16" s="10">
        <v>2017</v>
      </c>
      <c r="E16" s="14">
        <f t="shared" si="0"/>
        <v>120</v>
      </c>
      <c r="F16" s="14">
        <f t="shared" si="2"/>
        <v>0</v>
      </c>
      <c r="G16" s="14">
        <f t="shared" si="2"/>
        <v>120</v>
      </c>
      <c r="H16" s="52"/>
      <c r="I16" s="53"/>
      <c r="J16" s="54"/>
      <c r="K16" s="34"/>
    </row>
    <row r="17" spans="1:11" ht="12.75" customHeight="1">
      <c r="A17" s="33"/>
      <c r="B17" s="38"/>
      <c r="C17" s="40"/>
      <c r="D17" s="10">
        <v>2018</v>
      </c>
      <c r="E17" s="14">
        <f t="shared" si="0"/>
        <v>120</v>
      </c>
      <c r="F17" s="14">
        <f t="shared" si="2"/>
        <v>0</v>
      </c>
      <c r="G17" s="14">
        <f t="shared" si="2"/>
        <v>120</v>
      </c>
      <c r="H17" s="55"/>
      <c r="I17" s="56"/>
      <c r="J17" s="57"/>
      <c r="K17" s="34"/>
    </row>
    <row r="18" spans="1:11" ht="42" customHeight="1">
      <c r="A18" s="33" t="s">
        <v>23</v>
      </c>
      <c r="B18" s="38" t="s">
        <v>76</v>
      </c>
      <c r="C18" s="39" t="s">
        <v>34</v>
      </c>
      <c r="D18" s="18" t="s">
        <v>5</v>
      </c>
      <c r="E18" s="20">
        <f t="shared" si="0"/>
        <v>630</v>
      </c>
      <c r="F18" s="20">
        <f>SUM(F19:F23)</f>
        <v>0</v>
      </c>
      <c r="G18" s="20">
        <f>SUM(G19:G23)</f>
        <v>630</v>
      </c>
      <c r="H18" s="11" t="s">
        <v>81</v>
      </c>
      <c r="I18" s="29" t="s">
        <v>48</v>
      </c>
      <c r="J18" s="11"/>
      <c r="K18" s="34" t="s">
        <v>58</v>
      </c>
    </row>
    <row r="19" spans="1:11" ht="13.5" customHeight="1">
      <c r="A19" s="33"/>
      <c r="B19" s="38"/>
      <c r="C19" s="40"/>
      <c r="D19" s="10">
        <v>2014</v>
      </c>
      <c r="E19" s="28">
        <f t="shared" si="0"/>
        <v>150</v>
      </c>
      <c r="F19" s="28">
        <v>0</v>
      </c>
      <c r="G19" s="28">
        <v>150</v>
      </c>
      <c r="H19" s="11">
        <v>0</v>
      </c>
      <c r="I19" s="29" t="s">
        <v>49</v>
      </c>
      <c r="J19" s="11"/>
      <c r="K19" s="34"/>
    </row>
    <row r="20" spans="1:11" ht="13.5" customHeight="1">
      <c r="A20" s="33"/>
      <c r="B20" s="38"/>
      <c r="C20" s="40"/>
      <c r="D20" s="10">
        <v>2015</v>
      </c>
      <c r="E20" s="28">
        <f t="shared" si="0"/>
        <v>120</v>
      </c>
      <c r="F20" s="28">
        <v>0</v>
      </c>
      <c r="G20" s="28">
        <v>120</v>
      </c>
      <c r="H20" s="11">
        <v>0</v>
      </c>
      <c r="I20" s="29" t="s">
        <v>49</v>
      </c>
      <c r="J20" s="11"/>
      <c r="K20" s="34"/>
    </row>
    <row r="21" spans="1:11" ht="13.5" customHeight="1">
      <c r="A21" s="33"/>
      <c r="B21" s="38"/>
      <c r="C21" s="40"/>
      <c r="D21" s="10">
        <v>2016</v>
      </c>
      <c r="E21" s="28">
        <f t="shared" si="0"/>
        <v>120</v>
      </c>
      <c r="F21" s="28">
        <v>0</v>
      </c>
      <c r="G21" s="28">
        <v>120</v>
      </c>
      <c r="H21" s="11">
        <v>0</v>
      </c>
      <c r="I21" s="29" t="s">
        <v>49</v>
      </c>
      <c r="J21" s="11"/>
      <c r="K21" s="34"/>
    </row>
    <row r="22" spans="1:11" ht="13.5" customHeight="1">
      <c r="A22" s="33"/>
      <c r="B22" s="38"/>
      <c r="C22" s="40"/>
      <c r="D22" s="10">
        <v>2017</v>
      </c>
      <c r="E22" s="28">
        <f t="shared" si="0"/>
        <v>120</v>
      </c>
      <c r="F22" s="28">
        <v>0</v>
      </c>
      <c r="G22" s="28">
        <v>120</v>
      </c>
      <c r="H22" s="11">
        <v>0</v>
      </c>
      <c r="I22" s="29" t="s">
        <v>49</v>
      </c>
      <c r="J22" s="11"/>
      <c r="K22" s="34"/>
    </row>
    <row r="23" spans="1:11" ht="13.5" customHeight="1">
      <c r="A23" s="33"/>
      <c r="B23" s="38"/>
      <c r="C23" s="40"/>
      <c r="D23" s="10">
        <v>2018</v>
      </c>
      <c r="E23" s="28">
        <f t="shared" si="0"/>
        <v>120</v>
      </c>
      <c r="F23" s="28">
        <v>0</v>
      </c>
      <c r="G23" s="28">
        <v>120</v>
      </c>
      <c r="H23" s="11">
        <v>0</v>
      </c>
      <c r="I23" s="29" t="s">
        <v>49</v>
      </c>
      <c r="J23" s="11"/>
      <c r="K23" s="34"/>
    </row>
    <row r="24" spans="1:11" ht="12.75" customHeight="1">
      <c r="A24" s="33" t="s">
        <v>24</v>
      </c>
      <c r="B24" s="38" t="s">
        <v>75</v>
      </c>
      <c r="C24" s="39" t="s">
        <v>34</v>
      </c>
      <c r="D24" s="18" t="s">
        <v>5</v>
      </c>
      <c r="E24" s="20">
        <f t="shared" si="0"/>
        <v>978</v>
      </c>
      <c r="F24" s="20">
        <f>SUM(F25:F29)</f>
        <v>0</v>
      </c>
      <c r="G24" s="20">
        <f>SUM(G25:G29)</f>
        <v>978</v>
      </c>
      <c r="H24" s="49"/>
      <c r="I24" s="50"/>
      <c r="J24" s="51"/>
      <c r="K24" s="34" t="s">
        <v>39</v>
      </c>
    </row>
    <row r="25" spans="1:11" ht="12.75" customHeight="1">
      <c r="A25" s="33"/>
      <c r="B25" s="38"/>
      <c r="C25" s="40"/>
      <c r="D25" s="10">
        <v>2014</v>
      </c>
      <c r="E25" s="14">
        <f t="shared" si="0"/>
        <v>240</v>
      </c>
      <c r="F25" s="14">
        <f aca="true" t="shared" si="3" ref="F25:G29">F31</f>
        <v>0</v>
      </c>
      <c r="G25" s="14">
        <f t="shared" si="3"/>
        <v>240</v>
      </c>
      <c r="H25" s="52"/>
      <c r="I25" s="53"/>
      <c r="J25" s="54"/>
      <c r="K25" s="34"/>
    </row>
    <row r="26" spans="1:11" ht="12.75" customHeight="1">
      <c r="A26" s="33"/>
      <c r="B26" s="38"/>
      <c r="C26" s="40"/>
      <c r="D26" s="10">
        <v>2015</v>
      </c>
      <c r="E26" s="14">
        <f t="shared" si="0"/>
        <v>138</v>
      </c>
      <c r="F26" s="14">
        <f t="shared" si="3"/>
        <v>0</v>
      </c>
      <c r="G26" s="14">
        <f t="shared" si="3"/>
        <v>138</v>
      </c>
      <c r="H26" s="52"/>
      <c r="I26" s="53"/>
      <c r="J26" s="54"/>
      <c r="K26" s="34"/>
    </row>
    <row r="27" spans="1:11" ht="12.75" customHeight="1">
      <c r="A27" s="33"/>
      <c r="B27" s="38"/>
      <c r="C27" s="40"/>
      <c r="D27" s="10">
        <v>2016</v>
      </c>
      <c r="E27" s="14">
        <f t="shared" si="0"/>
        <v>200</v>
      </c>
      <c r="F27" s="14">
        <f t="shared" si="3"/>
        <v>0</v>
      </c>
      <c r="G27" s="14">
        <f t="shared" si="3"/>
        <v>200</v>
      </c>
      <c r="H27" s="52"/>
      <c r="I27" s="53"/>
      <c r="J27" s="54"/>
      <c r="K27" s="34"/>
    </row>
    <row r="28" spans="1:11" ht="12.75" customHeight="1">
      <c r="A28" s="33"/>
      <c r="B28" s="38"/>
      <c r="C28" s="40"/>
      <c r="D28" s="10">
        <v>2017</v>
      </c>
      <c r="E28" s="14">
        <f t="shared" si="0"/>
        <v>200</v>
      </c>
      <c r="F28" s="14">
        <f t="shared" si="3"/>
        <v>0</v>
      </c>
      <c r="G28" s="14">
        <f t="shared" si="3"/>
        <v>200</v>
      </c>
      <c r="H28" s="52"/>
      <c r="I28" s="53"/>
      <c r="J28" s="54"/>
      <c r="K28" s="34"/>
    </row>
    <row r="29" spans="1:11" ht="12.75" customHeight="1">
      <c r="A29" s="33"/>
      <c r="B29" s="38"/>
      <c r="C29" s="40"/>
      <c r="D29" s="10">
        <v>2018</v>
      </c>
      <c r="E29" s="14">
        <f t="shared" si="0"/>
        <v>200</v>
      </c>
      <c r="F29" s="14">
        <f t="shared" si="3"/>
        <v>0</v>
      </c>
      <c r="G29" s="14">
        <f t="shared" si="3"/>
        <v>200</v>
      </c>
      <c r="H29" s="55"/>
      <c r="I29" s="56"/>
      <c r="J29" s="57"/>
      <c r="K29" s="34"/>
    </row>
    <row r="30" spans="1:11" ht="36.75" customHeight="1">
      <c r="A30" s="33" t="s">
        <v>25</v>
      </c>
      <c r="B30" s="38" t="s">
        <v>74</v>
      </c>
      <c r="C30" s="39" t="s">
        <v>34</v>
      </c>
      <c r="D30" s="18" t="s">
        <v>5</v>
      </c>
      <c r="E30" s="20">
        <f t="shared" si="0"/>
        <v>978</v>
      </c>
      <c r="F30" s="20">
        <f>SUM(F31:F35)</f>
        <v>0</v>
      </c>
      <c r="G30" s="20">
        <f>SUM(G31:G35)</f>
        <v>978</v>
      </c>
      <c r="H30" s="11" t="s">
        <v>81</v>
      </c>
      <c r="I30" s="29" t="s">
        <v>48</v>
      </c>
      <c r="J30" s="11"/>
      <c r="K30" s="34" t="s">
        <v>39</v>
      </c>
    </row>
    <row r="31" spans="1:11" ht="13.5" customHeight="1">
      <c r="A31" s="33"/>
      <c r="B31" s="38"/>
      <c r="C31" s="40"/>
      <c r="D31" s="10">
        <v>2014</v>
      </c>
      <c r="E31" s="28">
        <f t="shared" si="0"/>
        <v>240</v>
      </c>
      <c r="F31" s="28">
        <v>0</v>
      </c>
      <c r="G31" s="28">
        <v>240</v>
      </c>
      <c r="H31" s="11">
        <v>0</v>
      </c>
      <c r="I31" s="29" t="s">
        <v>49</v>
      </c>
      <c r="J31" s="11"/>
      <c r="K31" s="34"/>
    </row>
    <row r="32" spans="1:11" ht="13.5" customHeight="1">
      <c r="A32" s="33"/>
      <c r="B32" s="38"/>
      <c r="C32" s="40"/>
      <c r="D32" s="10">
        <v>2015</v>
      </c>
      <c r="E32" s="28">
        <f t="shared" si="0"/>
        <v>138</v>
      </c>
      <c r="F32" s="28">
        <v>0</v>
      </c>
      <c r="G32" s="28">
        <v>138</v>
      </c>
      <c r="H32" s="11">
        <v>0</v>
      </c>
      <c r="I32" s="29" t="s">
        <v>49</v>
      </c>
      <c r="J32" s="11"/>
      <c r="K32" s="34"/>
    </row>
    <row r="33" spans="1:11" ht="13.5" customHeight="1">
      <c r="A33" s="33"/>
      <c r="B33" s="38"/>
      <c r="C33" s="40"/>
      <c r="D33" s="10">
        <v>2016</v>
      </c>
      <c r="E33" s="28">
        <f t="shared" si="0"/>
        <v>200</v>
      </c>
      <c r="F33" s="28">
        <v>0</v>
      </c>
      <c r="G33" s="28">
        <v>200</v>
      </c>
      <c r="H33" s="11">
        <v>0</v>
      </c>
      <c r="I33" s="29" t="s">
        <v>49</v>
      </c>
      <c r="J33" s="11"/>
      <c r="K33" s="34"/>
    </row>
    <row r="34" spans="1:11" ht="13.5" customHeight="1">
      <c r="A34" s="33"/>
      <c r="B34" s="38"/>
      <c r="C34" s="40"/>
      <c r="D34" s="10">
        <v>2017</v>
      </c>
      <c r="E34" s="28">
        <f t="shared" si="0"/>
        <v>200</v>
      </c>
      <c r="F34" s="28">
        <v>0</v>
      </c>
      <c r="G34" s="28">
        <v>200</v>
      </c>
      <c r="H34" s="11">
        <v>0</v>
      </c>
      <c r="I34" s="29" t="s">
        <v>49</v>
      </c>
      <c r="J34" s="11"/>
      <c r="K34" s="34"/>
    </row>
    <row r="35" spans="1:11" ht="13.5" customHeight="1">
      <c r="A35" s="33"/>
      <c r="B35" s="38"/>
      <c r="C35" s="41"/>
      <c r="D35" s="10">
        <v>2018</v>
      </c>
      <c r="E35" s="28">
        <f t="shared" si="0"/>
        <v>200</v>
      </c>
      <c r="F35" s="28">
        <v>0</v>
      </c>
      <c r="G35" s="28">
        <v>200</v>
      </c>
      <c r="H35" s="11">
        <v>0</v>
      </c>
      <c r="I35" s="29" t="s">
        <v>49</v>
      </c>
      <c r="J35" s="11"/>
      <c r="K35" s="34"/>
    </row>
    <row r="36" spans="1:11" ht="12.75" customHeight="1">
      <c r="A36" s="33" t="s">
        <v>26</v>
      </c>
      <c r="B36" s="38" t="s">
        <v>54</v>
      </c>
      <c r="C36" s="39" t="s">
        <v>34</v>
      </c>
      <c r="D36" s="18" t="s">
        <v>5</v>
      </c>
      <c r="E36" s="20">
        <f t="shared" si="0"/>
        <v>343</v>
      </c>
      <c r="F36" s="20">
        <f>SUM(F37:F41)</f>
        <v>0</v>
      </c>
      <c r="G36" s="20">
        <f>SUM(G37:G41)</f>
        <v>343</v>
      </c>
      <c r="H36" s="49"/>
      <c r="I36" s="50"/>
      <c r="J36" s="51"/>
      <c r="K36" s="34" t="s">
        <v>59</v>
      </c>
    </row>
    <row r="37" spans="1:11" ht="12.75" customHeight="1">
      <c r="A37" s="33"/>
      <c r="B37" s="38"/>
      <c r="C37" s="40"/>
      <c r="D37" s="10">
        <v>2014</v>
      </c>
      <c r="E37" s="14">
        <f t="shared" si="0"/>
        <v>75</v>
      </c>
      <c r="F37" s="14">
        <f aca="true" t="shared" si="4" ref="F37:G41">F43</f>
        <v>0</v>
      </c>
      <c r="G37" s="14">
        <f t="shared" si="4"/>
        <v>75</v>
      </c>
      <c r="H37" s="52"/>
      <c r="I37" s="53"/>
      <c r="J37" s="54"/>
      <c r="K37" s="34"/>
    </row>
    <row r="38" spans="1:11" ht="12.75" customHeight="1">
      <c r="A38" s="33"/>
      <c r="B38" s="38"/>
      <c r="C38" s="40"/>
      <c r="D38" s="10">
        <v>2015</v>
      </c>
      <c r="E38" s="14">
        <f t="shared" si="0"/>
        <v>67</v>
      </c>
      <c r="F38" s="14">
        <f t="shared" si="4"/>
        <v>0</v>
      </c>
      <c r="G38" s="14">
        <f t="shared" si="4"/>
        <v>67</v>
      </c>
      <c r="H38" s="52"/>
      <c r="I38" s="53"/>
      <c r="J38" s="54"/>
      <c r="K38" s="34"/>
    </row>
    <row r="39" spans="1:11" ht="12.75" customHeight="1">
      <c r="A39" s="33"/>
      <c r="B39" s="38"/>
      <c r="C39" s="40"/>
      <c r="D39" s="10">
        <v>2016</v>
      </c>
      <c r="E39" s="14">
        <f t="shared" si="0"/>
        <v>67</v>
      </c>
      <c r="F39" s="14">
        <f t="shared" si="4"/>
        <v>0</v>
      </c>
      <c r="G39" s="14">
        <f t="shared" si="4"/>
        <v>67</v>
      </c>
      <c r="H39" s="52"/>
      <c r="I39" s="53"/>
      <c r="J39" s="54"/>
      <c r="K39" s="34"/>
    </row>
    <row r="40" spans="1:11" ht="12.75" customHeight="1">
      <c r="A40" s="33"/>
      <c r="B40" s="38"/>
      <c r="C40" s="40"/>
      <c r="D40" s="10">
        <v>2017</v>
      </c>
      <c r="E40" s="14">
        <f t="shared" si="0"/>
        <v>67</v>
      </c>
      <c r="F40" s="14">
        <f t="shared" si="4"/>
        <v>0</v>
      </c>
      <c r="G40" s="14">
        <f t="shared" si="4"/>
        <v>67</v>
      </c>
      <c r="H40" s="52"/>
      <c r="I40" s="53"/>
      <c r="J40" s="54"/>
      <c r="K40" s="34"/>
    </row>
    <row r="41" spans="1:11" ht="12.75" customHeight="1">
      <c r="A41" s="33"/>
      <c r="B41" s="38"/>
      <c r="C41" s="40"/>
      <c r="D41" s="10">
        <v>2018</v>
      </c>
      <c r="E41" s="14">
        <f t="shared" si="0"/>
        <v>67</v>
      </c>
      <c r="F41" s="14">
        <f t="shared" si="4"/>
        <v>0</v>
      </c>
      <c r="G41" s="14">
        <f t="shared" si="4"/>
        <v>67</v>
      </c>
      <c r="H41" s="55"/>
      <c r="I41" s="56"/>
      <c r="J41" s="57"/>
      <c r="K41" s="34"/>
    </row>
    <row r="42" spans="1:11" ht="40.5" customHeight="1">
      <c r="A42" s="33" t="s">
        <v>27</v>
      </c>
      <c r="B42" s="38" t="s">
        <v>55</v>
      </c>
      <c r="C42" s="39" t="s">
        <v>34</v>
      </c>
      <c r="D42" s="18" t="s">
        <v>5</v>
      </c>
      <c r="E42" s="20">
        <f t="shared" si="0"/>
        <v>343</v>
      </c>
      <c r="F42" s="20">
        <f>SUM(F43:F47)</f>
        <v>0</v>
      </c>
      <c r="G42" s="20">
        <f>SUM(G43:G47)</f>
        <v>343</v>
      </c>
      <c r="H42" s="11" t="s">
        <v>81</v>
      </c>
      <c r="I42" s="29" t="s">
        <v>48</v>
      </c>
      <c r="J42" s="11"/>
      <c r="K42" s="34" t="s">
        <v>73</v>
      </c>
    </row>
    <row r="43" spans="1:11" ht="13.5" customHeight="1">
      <c r="A43" s="33"/>
      <c r="B43" s="38"/>
      <c r="C43" s="40"/>
      <c r="D43" s="10">
        <v>2014</v>
      </c>
      <c r="E43" s="28">
        <f t="shared" si="0"/>
        <v>75</v>
      </c>
      <c r="F43" s="28">
        <v>0</v>
      </c>
      <c r="G43" s="28">
        <v>75</v>
      </c>
      <c r="H43" s="11">
        <v>0</v>
      </c>
      <c r="I43" s="29" t="s">
        <v>49</v>
      </c>
      <c r="J43" s="11"/>
      <c r="K43" s="34"/>
    </row>
    <row r="44" spans="1:11" ht="13.5" customHeight="1">
      <c r="A44" s="33"/>
      <c r="B44" s="38"/>
      <c r="C44" s="40"/>
      <c r="D44" s="10">
        <v>2015</v>
      </c>
      <c r="E44" s="28">
        <f t="shared" si="0"/>
        <v>67</v>
      </c>
      <c r="F44" s="28">
        <v>0</v>
      </c>
      <c r="G44" s="28">
        <v>67</v>
      </c>
      <c r="H44" s="11">
        <v>0</v>
      </c>
      <c r="I44" s="29" t="s">
        <v>49</v>
      </c>
      <c r="J44" s="11"/>
      <c r="K44" s="34"/>
    </row>
    <row r="45" spans="1:11" ht="13.5" customHeight="1">
      <c r="A45" s="33"/>
      <c r="B45" s="38"/>
      <c r="C45" s="40"/>
      <c r="D45" s="10">
        <v>2016</v>
      </c>
      <c r="E45" s="28">
        <f t="shared" si="0"/>
        <v>67</v>
      </c>
      <c r="F45" s="28">
        <v>0</v>
      </c>
      <c r="G45" s="28">
        <v>67</v>
      </c>
      <c r="H45" s="11">
        <v>0</v>
      </c>
      <c r="I45" s="29" t="s">
        <v>49</v>
      </c>
      <c r="J45" s="11"/>
      <c r="K45" s="34"/>
    </row>
    <row r="46" spans="1:11" ht="13.5" customHeight="1">
      <c r="A46" s="33"/>
      <c r="B46" s="38"/>
      <c r="C46" s="40"/>
      <c r="D46" s="10">
        <v>2017</v>
      </c>
      <c r="E46" s="28">
        <f t="shared" si="0"/>
        <v>67</v>
      </c>
      <c r="F46" s="28">
        <v>0</v>
      </c>
      <c r="G46" s="28">
        <v>67</v>
      </c>
      <c r="H46" s="11">
        <v>0</v>
      </c>
      <c r="I46" s="29" t="s">
        <v>49</v>
      </c>
      <c r="J46" s="11"/>
      <c r="K46" s="34"/>
    </row>
    <row r="47" spans="1:11" ht="13.5" customHeight="1">
      <c r="A47" s="33"/>
      <c r="B47" s="38"/>
      <c r="C47" s="41"/>
      <c r="D47" s="10">
        <v>2018</v>
      </c>
      <c r="E47" s="28">
        <f t="shared" si="0"/>
        <v>67</v>
      </c>
      <c r="F47" s="28">
        <v>0</v>
      </c>
      <c r="G47" s="28">
        <v>67</v>
      </c>
      <c r="H47" s="11">
        <v>0</v>
      </c>
      <c r="I47" s="29" t="s">
        <v>49</v>
      </c>
      <c r="J47" s="11"/>
      <c r="K47" s="34"/>
    </row>
    <row r="48" spans="1:11" ht="12.75" customHeight="1">
      <c r="A48" s="33" t="s">
        <v>28</v>
      </c>
      <c r="B48" s="38" t="s">
        <v>71</v>
      </c>
      <c r="C48" s="39" t="s">
        <v>34</v>
      </c>
      <c r="D48" s="18" t="s">
        <v>5</v>
      </c>
      <c r="E48" s="20">
        <f t="shared" si="0"/>
        <v>4494.5</v>
      </c>
      <c r="F48" s="20">
        <f>SUM(F49:F53)</f>
        <v>1332.1</v>
      </c>
      <c r="G48" s="20">
        <f>SUM(G49:G53)</f>
        <v>3162.3999999999996</v>
      </c>
      <c r="H48" s="49"/>
      <c r="I48" s="50"/>
      <c r="J48" s="51"/>
      <c r="K48" s="34" t="s">
        <v>60</v>
      </c>
    </row>
    <row r="49" spans="1:11" ht="12.75" customHeight="1">
      <c r="A49" s="33"/>
      <c r="B49" s="38"/>
      <c r="C49" s="40"/>
      <c r="D49" s="10">
        <v>2014</v>
      </c>
      <c r="E49" s="14">
        <f t="shared" si="0"/>
        <v>1011.6</v>
      </c>
      <c r="F49" s="14">
        <f aca="true" t="shared" si="5" ref="F49:G53">F55</f>
        <v>248.6</v>
      </c>
      <c r="G49" s="14">
        <f t="shared" si="5"/>
        <v>763</v>
      </c>
      <c r="H49" s="52"/>
      <c r="I49" s="53"/>
      <c r="J49" s="54"/>
      <c r="K49" s="34"/>
    </row>
    <row r="50" spans="1:11" ht="12.75" customHeight="1">
      <c r="A50" s="33"/>
      <c r="B50" s="38"/>
      <c r="C50" s="40"/>
      <c r="D50" s="10">
        <v>2015</v>
      </c>
      <c r="E50" s="14">
        <f t="shared" si="0"/>
        <v>853.4</v>
      </c>
      <c r="F50" s="14">
        <f t="shared" si="5"/>
        <v>248.6</v>
      </c>
      <c r="G50" s="14">
        <f t="shared" si="5"/>
        <v>604.8</v>
      </c>
      <c r="H50" s="52"/>
      <c r="I50" s="53"/>
      <c r="J50" s="54"/>
      <c r="K50" s="34"/>
    </row>
    <row r="51" spans="1:11" ht="12.75" customHeight="1">
      <c r="A51" s="33"/>
      <c r="B51" s="38"/>
      <c r="C51" s="40"/>
      <c r="D51" s="10">
        <v>2016</v>
      </c>
      <c r="E51" s="14">
        <f t="shared" si="0"/>
        <v>876.5</v>
      </c>
      <c r="F51" s="14">
        <f t="shared" si="5"/>
        <v>278.3</v>
      </c>
      <c r="G51" s="14">
        <f t="shared" si="5"/>
        <v>598.2</v>
      </c>
      <c r="H51" s="52"/>
      <c r="I51" s="53"/>
      <c r="J51" s="54"/>
      <c r="K51" s="34"/>
    </row>
    <row r="52" spans="1:11" ht="12.75" customHeight="1">
      <c r="A52" s="33"/>
      <c r="B52" s="38"/>
      <c r="C52" s="40"/>
      <c r="D52" s="10">
        <v>2017</v>
      </c>
      <c r="E52" s="14">
        <f t="shared" si="0"/>
        <v>876.5</v>
      </c>
      <c r="F52" s="14">
        <f t="shared" si="5"/>
        <v>278.3</v>
      </c>
      <c r="G52" s="14">
        <f t="shared" si="5"/>
        <v>598.2</v>
      </c>
      <c r="H52" s="52"/>
      <c r="I52" s="53"/>
      <c r="J52" s="54"/>
      <c r="K52" s="34"/>
    </row>
    <row r="53" spans="1:11" ht="12.75" customHeight="1">
      <c r="A53" s="33"/>
      <c r="B53" s="38"/>
      <c r="C53" s="40"/>
      <c r="D53" s="10">
        <v>2018</v>
      </c>
      <c r="E53" s="14">
        <f t="shared" si="0"/>
        <v>876.5</v>
      </c>
      <c r="F53" s="14">
        <f t="shared" si="5"/>
        <v>278.3</v>
      </c>
      <c r="G53" s="14">
        <f t="shared" si="5"/>
        <v>598.2</v>
      </c>
      <c r="H53" s="55"/>
      <c r="I53" s="56"/>
      <c r="J53" s="57"/>
      <c r="K53" s="34"/>
    </row>
    <row r="54" spans="1:11" ht="36.75" customHeight="1">
      <c r="A54" s="33" t="s">
        <v>29</v>
      </c>
      <c r="B54" s="38" t="s">
        <v>72</v>
      </c>
      <c r="C54" s="39" t="s">
        <v>34</v>
      </c>
      <c r="D54" s="18" t="s">
        <v>5</v>
      </c>
      <c r="E54" s="20">
        <f t="shared" si="0"/>
        <v>4494.5</v>
      </c>
      <c r="F54" s="20">
        <f>SUM(F55:F59)</f>
        <v>1332.1</v>
      </c>
      <c r="G54" s="20">
        <f>SUM(G55:G59)</f>
        <v>3162.3999999999996</v>
      </c>
      <c r="H54" s="11" t="s">
        <v>79</v>
      </c>
      <c r="I54" s="11" t="s">
        <v>78</v>
      </c>
      <c r="J54" s="11" t="s">
        <v>80</v>
      </c>
      <c r="K54" s="34" t="s">
        <v>60</v>
      </c>
    </row>
    <row r="55" spans="1:11" ht="13.5" customHeight="1">
      <c r="A55" s="33"/>
      <c r="B55" s="38"/>
      <c r="C55" s="40"/>
      <c r="D55" s="10">
        <v>2014</v>
      </c>
      <c r="E55" s="28">
        <f t="shared" si="0"/>
        <v>1011.6</v>
      </c>
      <c r="F55" s="28">
        <v>248.6</v>
      </c>
      <c r="G55" s="28">
        <v>763</v>
      </c>
      <c r="H55" s="11">
        <v>0</v>
      </c>
      <c r="I55" s="11">
        <v>0</v>
      </c>
      <c r="J55" s="11">
        <v>0</v>
      </c>
      <c r="K55" s="34"/>
    </row>
    <row r="56" spans="1:11" ht="13.5" customHeight="1">
      <c r="A56" s="33"/>
      <c r="B56" s="38"/>
      <c r="C56" s="40"/>
      <c r="D56" s="10">
        <v>2015</v>
      </c>
      <c r="E56" s="28">
        <f t="shared" si="0"/>
        <v>853.4</v>
      </c>
      <c r="F56" s="28">
        <v>248.6</v>
      </c>
      <c r="G56" s="28">
        <v>604.8</v>
      </c>
      <c r="H56" s="11">
        <v>0</v>
      </c>
      <c r="I56" s="11">
        <v>0</v>
      </c>
      <c r="J56" s="11">
        <v>0</v>
      </c>
      <c r="K56" s="34"/>
    </row>
    <row r="57" spans="1:11" ht="13.5" customHeight="1">
      <c r="A57" s="33"/>
      <c r="B57" s="38"/>
      <c r="C57" s="40"/>
      <c r="D57" s="10">
        <v>2016</v>
      </c>
      <c r="E57" s="28">
        <f t="shared" si="0"/>
        <v>876.5</v>
      </c>
      <c r="F57" s="28">
        <v>278.3</v>
      </c>
      <c r="G57" s="28">
        <v>598.2</v>
      </c>
      <c r="H57" s="11">
        <v>0</v>
      </c>
      <c r="I57" s="11">
        <v>0</v>
      </c>
      <c r="J57" s="11">
        <v>0</v>
      </c>
      <c r="K57" s="34"/>
    </row>
    <row r="58" spans="1:11" ht="13.5" customHeight="1">
      <c r="A58" s="33"/>
      <c r="B58" s="38"/>
      <c r="C58" s="40"/>
      <c r="D58" s="10">
        <v>2017</v>
      </c>
      <c r="E58" s="28">
        <f t="shared" si="0"/>
        <v>876.5</v>
      </c>
      <c r="F58" s="28">
        <v>278.3</v>
      </c>
      <c r="G58" s="28">
        <v>598.2</v>
      </c>
      <c r="H58" s="11">
        <v>0</v>
      </c>
      <c r="I58" s="11">
        <v>0</v>
      </c>
      <c r="J58" s="11">
        <v>0</v>
      </c>
      <c r="K58" s="34"/>
    </row>
    <row r="59" spans="1:11" ht="13.5" customHeight="1">
      <c r="A59" s="33"/>
      <c r="B59" s="38"/>
      <c r="C59" s="41"/>
      <c r="D59" s="10">
        <v>2018</v>
      </c>
      <c r="E59" s="28">
        <f t="shared" si="0"/>
        <v>876.5</v>
      </c>
      <c r="F59" s="28">
        <v>278.3</v>
      </c>
      <c r="G59" s="28">
        <v>598.2</v>
      </c>
      <c r="H59" s="11">
        <v>0</v>
      </c>
      <c r="I59" s="11">
        <v>0</v>
      </c>
      <c r="J59" s="11">
        <v>0</v>
      </c>
      <c r="K59" s="34"/>
    </row>
    <row r="60" spans="1:11" ht="12.75" customHeight="1">
      <c r="A60" s="33" t="s">
        <v>63</v>
      </c>
      <c r="B60" s="38" t="s">
        <v>70</v>
      </c>
      <c r="C60" s="39" t="s">
        <v>34</v>
      </c>
      <c r="D60" s="18" t="s">
        <v>5</v>
      </c>
      <c r="E60" s="20">
        <f t="shared" si="0"/>
        <v>104</v>
      </c>
      <c r="F60" s="20">
        <f>SUM(F61:F65)</f>
        <v>0</v>
      </c>
      <c r="G60" s="20">
        <f>SUM(G61:G65)</f>
        <v>104</v>
      </c>
      <c r="H60" s="49"/>
      <c r="I60" s="50"/>
      <c r="J60" s="51"/>
      <c r="K60" s="34"/>
    </row>
    <row r="61" spans="1:11" ht="12.75" customHeight="1">
      <c r="A61" s="33"/>
      <c r="B61" s="38"/>
      <c r="C61" s="40"/>
      <c r="D61" s="10">
        <v>2014</v>
      </c>
      <c r="E61" s="14">
        <f t="shared" si="0"/>
        <v>24</v>
      </c>
      <c r="F61" s="14">
        <f aca="true" t="shared" si="6" ref="F61:G65">F67</f>
        <v>0</v>
      </c>
      <c r="G61" s="14">
        <f t="shared" si="6"/>
        <v>24</v>
      </c>
      <c r="H61" s="52"/>
      <c r="I61" s="53"/>
      <c r="J61" s="54"/>
      <c r="K61" s="34"/>
    </row>
    <row r="62" spans="1:11" ht="12.75" customHeight="1">
      <c r="A62" s="33"/>
      <c r="B62" s="38"/>
      <c r="C62" s="40"/>
      <c r="D62" s="10">
        <v>2015</v>
      </c>
      <c r="E62" s="14">
        <f t="shared" si="0"/>
        <v>20</v>
      </c>
      <c r="F62" s="14">
        <f t="shared" si="6"/>
        <v>0</v>
      </c>
      <c r="G62" s="14">
        <f t="shared" si="6"/>
        <v>20</v>
      </c>
      <c r="H62" s="52"/>
      <c r="I62" s="53"/>
      <c r="J62" s="54"/>
      <c r="K62" s="34"/>
    </row>
    <row r="63" spans="1:11" ht="12.75" customHeight="1">
      <c r="A63" s="33"/>
      <c r="B63" s="38"/>
      <c r="C63" s="40"/>
      <c r="D63" s="10">
        <v>2016</v>
      </c>
      <c r="E63" s="14">
        <f t="shared" si="0"/>
        <v>20</v>
      </c>
      <c r="F63" s="14">
        <f t="shared" si="6"/>
        <v>0</v>
      </c>
      <c r="G63" s="14">
        <f t="shared" si="6"/>
        <v>20</v>
      </c>
      <c r="H63" s="52"/>
      <c r="I63" s="53"/>
      <c r="J63" s="54"/>
      <c r="K63" s="34"/>
    </row>
    <row r="64" spans="1:11" ht="12.75" customHeight="1">
      <c r="A64" s="33"/>
      <c r="B64" s="38"/>
      <c r="C64" s="40"/>
      <c r="D64" s="10">
        <v>2017</v>
      </c>
      <c r="E64" s="14">
        <f t="shared" si="0"/>
        <v>20</v>
      </c>
      <c r="F64" s="14">
        <f t="shared" si="6"/>
        <v>0</v>
      </c>
      <c r="G64" s="14">
        <f t="shared" si="6"/>
        <v>20</v>
      </c>
      <c r="H64" s="52"/>
      <c r="I64" s="53"/>
      <c r="J64" s="54"/>
      <c r="K64" s="34"/>
    </row>
    <row r="65" spans="1:11" ht="12.75" customHeight="1">
      <c r="A65" s="33"/>
      <c r="B65" s="38"/>
      <c r="C65" s="40"/>
      <c r="D65" s="10">
        <v>2018</v>
      </c>
      <c r="E65" s="14">
        <f t="shared" si="0"/>
        <v>20</v>
      </c>
      <c r="F65" s="14">
        <f t="shared" si="6"/>
        <v>0</v>
      </c>
      <c r="G65" s="14">
        <f t="shared" si="6"/>
        <v>20</v>
      </c>
      <c r="H65" s="55"/>
      <c r="I65" s="56"/>
      <c r="J65" s="57"/>
      <c r="K65" s="34"/>
    </row>
    <row r="66" spans="1:11" ht="43.5" customHeight="1">
      <c r="A66" s="33" t="s">
        <v>68</v>
      </c>
      <c r="B66" s="38" t="s">
        <v>69</v>
      </c>
      <c r="C66" s="39" t="s">
        <v>34</v>
      </c>
      <c r="D66" s="18" t="s">
        <v>5</v>
      </c>
      <c r="E66" s="20">
        <f t="shared" si="0"/>
        <v>104</v>
      </c>
      <c r="F66" s="20">
        <f>SUM(F67:F71)</f>
        <v>0</v>
      </c>
      <c r="G66" s="20">
        <f>SUM(G67:G71)</f>
        <v>104</v>
      </c>
      <c r="H66" s="11" t="s">
        <v>81</v>
      </c>
      <c r="I66" s="29" t="s">
        <v>48</v>
      </c>
      <c r="J66" s="11"/>
      <c r="K66" s="34"/>
    </row>
    <row r="67" spans="1:11" ht="13.5" customHeight="1">
      <c r="A67" s="33"/>
      <c r="B67" s="38"/>
      <c r="C67" s="40"/>
      <c r="D67" s="10">
        <v>2014</v>
      </c>
      <c r="E67" s="28">
        <f t="shared" si="0"/>
        <v>24</v>
      </c>
      <c r="F67" s="28">
        <v>0</v>
      </c>
      <c r="G67" s="28">
        <v>24</v>
      </c>
      <c r="H67" s="11">
        <v>0</v>
      </c>
      <c r="I67" s="29" t="s">
        <v>49</v>
      </c>
      <c r="J67" s="11"/>
      <c r="K67" s="34"/>
    </row>
    <row r="68" spans="1:11" ht="13.5" customHeight="1">
      <c r="A68" s="33"/>
      <c r="B68" s="38"/>
      <c r="C68" s="40"/>
      <c r="D68" s="10">
        <v>2015</v>
      </c>
      <c r="E68" s="28">
        <f t="shared" si="0"/>
        <v>20</v>
      </c>
      <c r="F68" s="28">
        <v>0</v>
      </c>
      <c r="G68" s="28">
        <v>20</v>
      </c>
      <c r="H68" s="11">
        <v>0</v>
      </c>
      <c r="I68" s="29" t="s">
        <v>49</v>
      </c>
      <c r="J68" s="11"/>
      <c r="K68" s="34"/>
    </row>
    <row r="69" spans="1:11" ht="13.5" customHeight="1">
      <c r="A69" s="33"/>
      <c r="B69" s="38"/>
      <c r="C69" s="40"/>
      <c r="D69" s="10">
        <v>2016</v>
      </c>
      <c r="E69" s="28">
        <f t="shared" si="0"/>
        <v>20</v>
      </c>
      <c r="F69" s="28">
        <v>0</v>
      </c>
      <c r="G69" s="28">
        <v>20</v>
      </c>
      <c r="H69" s="11">
        <v>0</v>
      </c>
      <c r="I69" s="29" t="s">
        <v>49</v>
      </c>
      <c r="J69" s="11"/>
      <c r="K69" s="34"/>
    </row>
    <row r="70" spans="1:11" ht="13.5" customHeight="1">
      <c r="A70" s="33"/>
      <c r="B70" s="38"/>
      <c r="C70" s="40"/>
      <c r="D70" s="10">
        <v>2017</v>
      </c>
      <c r="E70" s="28">
        <f>SUM(F70:G70)</f>
        <v>20</v>
      </c>
      <c r="F70" s="28">
        <v>0</v>
      </c>
      <c r="G70" s="28">
        <v>20</v>
      </c>
      <c r="H70" s="11">
        <v>0</v>
      </c>
      <c r="I70" s="29" t="s">
        <v>49</v>
      </c>
      <c r="J70" s="11"/>
      <c r="K70" s="34"/>
    </row>
    <row r="71" spans="1:11" ht="13.5" customHeight="1">
      <c r="A71" s="33"/>
      <c r="B71" s="38"/>
      <c r="C71" s="41"/>
      <c r="D71" s="10">
        <v>2018</v>
      </c>
      <c r="E71" s="28">
        <f>SUM(F71:G71)</f>
        <v>20</v>
      </c>
      <c r="F71" s="28">
        <v>0</v>
      </c>
      <c r="G71" s="28">
        <v>20</v>
      </c>
      <c r="H71" s="11">
        <v>0</v>
      </c>
      <c r="I71" s="29" t="s">
        <v>49</v>
      </c>
      <c r="J71" s="11"/>
      <c r="K71" s="34"/>
    </row>
  </sheetData>
  <sheetProtection/>
  <mergeCells count="57">
    <mergeCell ref="A2:K2"/>
    <mergeCell ref="A4:A5"/>
    <mergeCell ref="B4:B5"/>
    <mergeCell ref="C4:C5"/>
    <mergeCell ref="D4:G4"/>
    <mergeCell ref="H4:I4"/>
    <mergeCell ref="K4:K5"/>
    <mergeCell ref="A6:A11"/>
    <mergeCell ref="B6:B11"/>
    <mergeCell ref="C6:C11"/>
    <mergeCell ref="K6:K11"/>
    <mergeCell ref="A12:A17"/>
    <mergeCell ref="B12:B17"/>
    <mergeCell ref="C12:C17"/>
    <mergeCell ref="K12:K17"/>
    <mergeCell ref="A18:A23"/>
    <mergeCell ref="B18:B23"/>
    <mergeCell ref="C18:C23"/>
    <mergeCell ref="K18:K23"/>
    <mergeCell ref="A24:A29"/>
    <mergeCell ref="B24:B29"/>
    <mergeCell ref="C24:C29"/>
    <mergeCell ref="K24:K29"/>
    <mergeCell ref="A30:A35"/>
    <mergeCell ref="B30:B35"/>
    <mergeCell ref="C30:C35"/>
    <mergeCell ref="K30:K35"/>
    <mergeCell ref="A36:A41"/>
    <mergeCell ref="B36:B41"/>
    <mergeCell ref="C36:C41"/>
    <mergeCell ref="K36:K41"/>
    <mergeCell ref="C60:C65"/>
    <mergeCell ref="K60:K65"/>
    <mergeCell ref="A42:A47"/>
    <mergeCell ref="B42:B47"/>
    <mergeCell ref="C42:C47"/>
    <mergeCell ref="K42:K47"/>
    <mergeCell ref="A48:A53"/>
    <mergeCell ref="B48:B53"/>
    <mergeCell ref="C48:C53"/>
    <mergeCell ref="K48:K53"/>
    <mergeCell ref="A66:A71"/>
    <mergeCell ref="B66:B71"/>
    <mergeCell ref="C66:C71"/>
    <mergeCell ref="K66:K71"/>
    <mergeCell ref="A54:A59"/>
    <mergeCell ref="B54:B59"/>
    <mergeCell ref="C54:C59"/>
    <mergeCell ref="K54:K59"/>
    <mergeCell ref="A60:A65"/>
    <mergeCell ref="B60:B65"/>
    <mergeCell ref="H48:J53"/>
    <mergeCell ref="H60:J65"/>
    <mergeCell ref="H6:J11"/>
    <mergeCell ref="H12:J17"/>
    <mergeCell ref="H24:J29"/>
    <mergeCell ref="H36:J4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SheetLayoutView="100" zoomScalePageLayoutView="0" workbookViewId="0" topLeftCell="A4">
      <selection activeCell="B12" sqref="B12:B17"/>
    </sheetView>
  </sheetViews>
  <sheetFormatPr defaultColWidth="9.140625" defaultRowHeight="15"/>
  <cols>
    <col min="1" max="1" width="6.28125" style="21" customWidth="1"/>
    <col min="2" max="2" width="27.140625" style="22" customWidth="1"/>
    <col min="3" max="3" width="9.140625" style="23" customWidth="1"/>
    <col min="4" max="4" width="8.8515625" style="24" customWidth="1"/>
    <col min="5" max="5" width="11.28125" style="25" customWidth="1"/>
    <col min="6" max="6" width="5.00390625" style="25" customWidth="1"/>
    <col min="7" max="7" width="7.57421875" style="25" customWidth="1"/>
    <col min="8" max="8" width="14.421875" style="24" customWidth="1"/>
    <col min="9" max="9" width="14.57421875" style="23" customWidth="1"/>
    <col min="10" max="10" width="60.00390625" style="22" customWidth="1"/>
    <col min="11" max="16384" width="9.140625" style="23" customWidth="1"/>
  </cols>
  <sheetData>
    <row r="1" ht="9" customHeight="1"/>
    <row r="2" spans="1:10" ht="46.5" customHeight="1">
      <c r="A2" s="47" t="s">
        <v>64</v>
      </c>
      <c r="B2" s="48"/>
      <c r="C2" s="48"/>
      <c r="D2" s="48"/>
      <c r="E2" s="48"/>
      <c r="F2" s="48"/>
      <c r="G2" s="48"/>
      <c r="H2" s="48"/>
      <c r="I2" s="48"/>
      <c r="J2" s="48"/>
    </row>
    <row r="3" ht="15">
      <c r="F3" s="26"/>
    </row>
    <row r="4" spans="1:10" ht="41.25" customHeight="1">
      <c r="A4" s="33" t="s">
        <v>0</v>
      </c>
      <c r="B4" s="35" t="s">
        <v>33</v>
      </c>
      <c r="C4" s="35" t="s">
        <v>1</v>
      </c>
      <c r="D4" s="35" t="s">
        <v>2</v>
      </c>
      <c r="E4" s="35"/>
      <c r="F4" s="35"/>
      <c r="G4" s="35"/>
      <c r="H4" s="35" t="s">
        <v>43</v>
      </c>
      <c r="I4" s="35"/>
      <c r="J4" s="35" t="s">
        <v>3</v>
      </c>
    </row>
    <row r="5" spans="1:10" ht="24" customHeight="1">
      <c r="A5" s="33"/>
      <c r="B5" s="35"/>
      <c r="C5" s="35"/>
      <c r="D5" s="10" t="s">
        <v>4</v>
      </c>
      <c r="E5" s="12" t="s">
        <v>5</v>
      </c>
      <c r="F5" s="12" t="s">
        <v>6</v>
      </c>
      <c r="G5" s="12" t="s">
        <v>7</v>
      </c>
      <c r="H5" s="10" t="s">
        <v>8</v>
      </c>
      <c r="I5" s="10" t="s">
        <v>12</v>
      </c>
      <c r="J5" s="35"/>
    </row>
    <row r="6" spans="1:10" s="27" customFormat="1" ht="16.5" customHeight="1">
      <c r="A6" s="43" t="s">
        <v>9</v>
      </c>
      <c r="B6" s="37" t="s">
        <v>65</v>
      </c>
      <c r="C6" s="44" t="s">
        <v>34</v>
      </c>
      <c r="D6" s="18" t="s">
        <v>5</v>
      </c>
      <c r="E6" s="20">
        <f aca="true" t="shared" si="0" ref="E6:E23">SUM(F6:G6)</f>
        <v>43065.899999999994</v>
      </c>
      <c r="F6" s="20">
        <f>SUM(F7:F11)</f>
        <v>0</v>
      </c>
      <c r="G6" s="20">
        <f>SUM(G7:G11)</f>
        <v>43065.899999999994</v>
      </c>
      <c r="H6" s="46"/>
      <c r="I6" s="46"/>
      <c r="J6" s="34" t="s">
        <v>39</v>
      </c>
    </row>
    <row r="7" spans="1:10" s="27" customFormat="1" ht="16.5" customHeight="1">
      <c r="A7" s="43"/>
      <c r="B7" s="37"/>
      <c r="C7" s="45"/>
      <c r="D7" s="18">
        <v>2014</v>
      </c>
      <c r="E7" s="20">
        <f t="shared" si="0"/>
        <v>6656.5</v>
      </c>
      <c r="F7" s="20">
        <f aca="true" t="shared" si="1" ref="F7:G11">F13</f>
        <v>0</v>
      </c>
      <c r="G7" s="20">
        <f t="shared" si="1"/>
        <v>6656.5</v>
      </c>
      <c r="H7" s="46"/>
      <c r="I7" s="46"/>
      <c r="J7" s="34"/>
    </row>
    <row r="8" spans="1:10" s="27" customFormat="1" ht="16.5" customHeight="1">
      <c r="A8" s="43"/>
      <c r="B8" s="37"/>
      <c r="C8" s="45"/>
      <c r="D8" s="18">
        <v>2015</v>
      </c>
      <c r="E8" s="20">
        <f t="shared" si="0"/>
        <v>8640.8</v>
      </c>
      <c r="F8" s="20">
        <f t="shared" si="1"/>
        <v>0</v>
      </c>
      <c r="G8" s="20">
        <f t="shared" si="1"/>
        <v>8640.8</v>
      </c>
      <c r="H8" s="46"/>
      <c r="I8" s="46"/>
      <c r="J8" s="34"/>
    </row>
    <row r="9" spans="1:10" s="27" customFormat="1" ht="16.5" customHeight="1">
      <c r="A9" s="43"/>
      <c r="B9" s="37"/>
      <c r="C9" s="45"/>
      <c r="D9" s="18">
        <v>2016</v>
      </c>
      <c r="E9" s="20">
        <f t="shared" si="0"/>
        <v>9256.2</v>
      </c>
      <c r="F9" s="20">
        <f t="shared" si="1"/>
        <v>0</v>
      </c>
      <c r="G9" s="20">
        <f t="shared" si="1"/>
        <v>9256.2</v>
      </c>
      <c r="H9" s="46"/>
      <c r="I9" s="46"/>
      <c r="J9" s="34"/>
    </row>
    <row r="10" spans="1:10" s="27" customFormat="1" ht="16.5" customHeight="1">
      <c r="A10" s="43"/>
      <c r="B10" s="37"/>
      <c r="C10" s="45"/>
      <c r="D10" s="18">
        <v>2017</v>
      </c>
      <c r="E10" s="20">
        <f t="shared" si="0"/>
        <v>9256.2</v>
      </c>
      <c r="F10" s="20">
        <f t="shared" si="1"/>
        <v>0</v>
      </c>
      <c r="G10" s="20">
        <f t="shared" si="1"/>
        <v>9256.2</v>
      </c>
      <c r="H10" s="46"/>
      <c r="I10" s="46"/>
      <c r="J10" s="34"/>
    </row>
    <row r="11" spans="1:10" s="27" customFormat="1" ht="16.5" customHeight="1">
      <c r="A11" s="43"/>
      <c r="B11" s="37"/>
      <c r="C11" s="45"/>
      <c r="D11" s="18">
        <v>2018</v>
      </c>
      <c r="E11" s="20">
        <f t="shared" si="0"/>
        <v>9256.2</v>
      </c>
      <c r="F11" s="20">
        <f t="shared" si="1"/>
        <v>0</v>
      </c>
      <c r="G11" s="20">
        <f t="shared" si="1"/>
        <v>9256.2</v>
      </c>
      <c r="H11" s="46"/>
      <c r="I11" s="46"/>
      <c r="J11" s="34"/>
    </row>
    <row r="12" spans="1:10" ht="12.75" customHeight="1">
      <c r="A12" s="33" t="s">
        <v>10</v>
      </c>
      <c r="B12" s="38" t="s">
        <v>66</v>
      </c>
      <c r="C12" s="39" t="s">
        <v>34</v>
      </c>
      <c r="D12" s="18" t="s">
        <v>5</v>
      </c>
      <c r="E12" s="20">
        <f t="shared" si="0"/>
        <v>43065.899999999994</v>
      </c>
      <c r="F12" s="20">
        <f>SUM(F13:F17)</f>
        <v>0</v>
      </c>
      <c r="G12" s="20">
        <f>SUM(G13:G17)</f>
        <v>43065.899999999994</v>
      </c>
      <c r="H12" s="42"/>
      <c r="I12" s="42"/>
      <c r="J12" s="34" t="s">
        <v>39</v>
      </c>
    </row>
    <row r="13" spans="1:10" ht="12.75" customHeight="1">
      <c r="A13" s="33"/>
      <c r="B13" s="38"/>
      <c r="C13" s="40"/>
      <c r="D13" s="10">
        <v>2014</v>
      </c>
      <c r="E13" s="14">
        <f t="shared" si="0"/>
        <v>6656.5</v>
      </c>
      <c r="F13" s="14">
        <f aca="true" t="shared" si="2" ref="F13:G17">F19</f>
        <v>0</v>
      </c>
      <c r="G13" s="14">
        <f t="shared" si="2"/>
        <v>6656.5</v>
      </c>
      <c r="H13" s="42"/>
      <c r="I13" s="42"/>
      <c r="J13" s="34"/>
    </row>
    <row r="14" spans="1:10" ht="12.75" customHeight="1">
      <c r="A14" s="33"/>
      <c r="B14" s="38"/>
      <c r="C14" s="40"/>
      <c r="D14" s="10">
        <v>2015</v>
      </c>
      <c r="E14" s="14">
        <f t="shared" si="0"/>
        <v>8640.8</v>
      </c>
      <c r="F14" s="14">
        <f t="shared" si="2"/>
        <v>0</v>
      </c>
      <c r="G14" s="14">
        <f t="shared" si="2"/>
        <v>8640.8</v>
      </c>
      <c r="H14" s="42"/>
      <c r="I14" s="42"/>
      <c r="J14" s="34"/>
    </row>
    <row r="15" spans="1:10" ht="12.75" customHeight="1">
      <c r="A15" s="33"/>
      <c r="B15" s="38"/>
      <c r="C15" s="40"/>
      <c r="D15" s="10">
        <v>2016</v>
      </c>
      <c r="E15" s="14">
        <f t="shared" si="0"/>
        <v>9256.2</v>
      </c>
      <c r="F15" s="14">
        <f t="shared" si="2"/>
        <v>0</v>
      </c>
      <c r="G15" s="14">
        <f t="shared" si="2"/>
        <v>9256.2</v>
      </c>
      <c r="H15" s="42"/>
      <c r="I15" s="42"/>
      <c r="J15" s="34"/>
    </row>
    <row r="16" spans="1:10" ht="12.75" customHeight="1">
      <c r="A16" s="33"/>
      <c r="B16" s="38"/>
      <c r="C16" s="40"/>
      <c r="D16" s="10">
        <v>2017</v>
      </c>
      <c r="E16" s="14">
        <f t="shared" si="0"/>
        <v>9256.2</v>
      </c>
      <c r="F16" s="14">
        <f t="shared" si="2"/>
        <v>0</v>
      </c>
      <c r="G16" s="14">
        <f t="shared" si="2"/>
        <v>9256.2</v>
      </c>
      <c r="H16" s="42"/>
      <c r="I16" s="42"/>
      <c r="J16" s="34"/>
    </row>
    <row r="17" spans="1:10" ht="12.75" customHeight="1">
      <c r="A17" s="33"/>
      <c r="B17" s="38"/>
      <c r="C17" s="40"/>
      <c r="D17" s="10">
        <v>2018</v>
      </c>
      <c r="E17" s="14">
        <f t="shared" si="0"/>
        <v>9256.2</v>
      </c>
      <c r="F17" s="14">
        <f t="shared" si="2"/>
        <v>0</v>
      </c>
      <c r="G17" s="14">
        <f t="shared" si="2"/>
        <v>9256.2</v>
      </c>
      <c r="H17" s="42"/>
      <c r="I17" s="42"/>
      <c r="J17" s="34"/>
    </row>
    <row r="18" spans="1:10" ht="42" customHeight="1">
      <c r="A18" s="33" t="s">
        <v>11</v>
      </c>
      <c r="B18" s="38" t="s">
        <v>67</v>
      </c>
      <c r="C18" s="35" t="s">
        <v>34</v>
      </c>
      <c r="D18" s="18" t="s">
        <v>5</v>
      </c>
      <c r="E18" s="20">
        <f t="shared" si="0"/>
        <v>43065.899999999994</v>
      </c>
      <c r="F18" s="20">
        <f>SUM(F19:F23)</f>
        <v>0</v>
      </c>
      <c r="G18" s="20">
        <f>SUM(G19:G23)</f>
        <v>43065.899999999994</v>
      </c>
      <c r="H18" s="11" t="s">
        <v>47</v>
      </c>
      <c r="I18" s="11" t="s">
        <v>48</v>
      </c>
      <c r="J18" s="34" t="s">
        <v>39</v>
      </c>
    </row>
    <row r="19" spans="1:10" ht="13.5" customHeight="1">
      <c r="A19" s="33"/>
      <c r="B19" s="38"/>
      <c r="C19" s="35"/>
      <c r="D19" s="10">
        <v>2014</v>
      </c>
      <c r="E19" s="28">
        <f t="shared" si="0"/>
        <v>6656.5</v>
      </c>
      <c r="F19" s="28">
        <v>0</v>
      </c>
      <c r="G19" s="28">
        <v>6656.5</v>
      </c>
      <c r="H19" s="11">
        <v>0</v>
      </c>
      <c r="I19" s="11">
        <v>0</v>
      </c>
      <c r="J19" s="34"/>
    </row>
    <row r="20" spans="1:10" ht="13.5" customHeight="1">
      <c r="A20" s="33"/>
      <c r="B20" s="38"/>
      <c r="C20" s="35"/>
      <c r="D20" s="10">
        <v>2015</v>
      </c>
      <c r="E20" s="28">
        <f t="shared" si="0"/>
        <v>8640.8</v>
      </c>
      <c r="F20" s="28">
        <v>0</v>
      </c>
      <c r="G20" s="28">
        <v>8640.8</v>
      </c>
      <c r="H20" s="11">
        <v>0</v>
      </c>
      <c r="I20" s="11">
        <v>0</v>
      </c>
      <c r="J20" s="34"/>
    </row>
    <row r="21" spans="1:10" ht="13.5" customHeight="1">
      <c r="A21" s="33"/>
      <c r="B21" s="38"/>
      <c r="C21" s="35"/>
      <c r="D21" s="10">
        <v>2016</v>
      </c>
      <c r="E21" s="28">
        <f t="shared" si="0"/>
        <v>9256.2</v>
      </c>
      <c r="F21" s="28">
        <v>0</v>
      </c>
      <c r="G21" s="28">
        <v>9256.2</v>
      </c>
      <c r="H21" s="11">
        <v>0</v>
      </c>
      <c r="I21" s="11">
        <v>0</v>
      </c>
      <c r="J21" s="34"/>
    </row>
    <row r="22" spans="1:10" ht="13.5" customHeight="1">
      <c r="A22" s="33"/>
      <c r="B22" s="38"/>
      <c r="C22" s="35"/>
      <c r="D22" s="10">
        <v>2017</v>
      </c>
      <c r="E22" s="28">
        <f t="shared" si="0"/>
        <v>9256.2</v>
      </c>
      <c r="F22" s="28">
        <v>0</v>
      </c>
      <c r="G22" s="28">
        <v>9256.2</v>
      </c>
      <c r="H22" s="11">
        <v>0</v>
      </c>
      <c r="I22" s="11">
        <v>0</v>
      </c>
      <c r="J22" s="34"/>
    </row>
    <row r="23" spans="1:10" ht="13.5" customHeight="1">
      <c r="A23" s="33"/>
      <c r="B23" s="38"/>
      <c r="C23" s="35"/>
      <c r="D23" s="10">
        <v>2018</v>
      </c>
      <c r="E23" s="28">
        <f t="shared" si="0"/>
        <v>9256.2</v>
      </c>
      <c r="F23" s="28">
        <v>0</v>
      </c>
      <c r="G23" s="28">
        <v>9256.2</v>
      </c>
      <c r="H23" s="11">
        <v>0</v>
      </c>
      <c r="I23" s="11">
        <v>0</v>
      </c>
      <c r="J23" s="34"/>
    </row>
  </sheetData>
  <sheetProtection/>
  <mergeCells count="21">
    <mergeCell ref="A2:J2"/>
    <mergeCell ref="A4:A5"/>
    <mergeCell ref="B4:B5"/>
    <mergeCell ref="C4:C5"/>
    <mergeCell ref="D4:G4"/>
    <mergeCell ref="B12:B17"/>
    <mergeCell ref="J4:J5"/>
    <mergeCell ref="H12:I17"/>
    <mergeCell ref="J12:J17"/>
    <mergeCell ref="A12:A17"/>
    <mergeCell ref="H4:I4"/>
    <mergeCell ref="C12:C17"/>
    <mergeCell ref="J6:J11"/>
    <mergeCell ref="A18:A23"/>
    <mergeCell ref="B18:B23"/>
    <mergeCell ref="C18:C23"/>
    <mergeCell ref="J18:J23"/>
    <mergeCell ref="A6:A11"/>
    <mergeCell ref="B6:B11"/>
    <mergeCell ref="C6:C11"/>
    <mergeCell ref="H6:I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82" r:id="rId1"/>
  <ignoredErrors>
    <ignoredError sqref="F12: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ZHIDKOVA</cp:lastModifiedBy>
  <cp:lastPrinted>2015-12-29T15:29:42Z</cp:lastPrinted>
  <dcterms:created xsi:type="dcterms:W3CDTF">2013-10-21T11:04:08Z</dcterms:created>
  <dcterms:modified xsi:type="dcterms:W3CDTF">2016-03-01T07:13:34Z</dcterms:modified>
  <cp:category/>
  <cp:version/>
  <cp:contentType/>
  <cp:contentStatus/>
</cp:coreProperties>
</file>